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20595" yWindow="435" windowWidth="15885" windowHeight="18390" tabRatio="857" activeTab="1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9" l="1"/>
  <c r="F31" i="49"/>
  <c r="F29" i="49"/>
  <c r="F27" i="49"/>
  <c r="F25" i="49"/>
  <c r="F23" i="49"/>
  <c r="F21" i="49"/>
  <c r="F19" i="49"/>
  <c r="E33" i="49"/>
  <c r="E31" i="49"/>
  <c r="E29" i="49"/>
  <c r="E27" i="49"/>
  <c r="E25" i="49"/>
  <c r="E23" i="49"/>
  <c r="E21" i="49"/>
  <c r="E19" i="49"/>
  <c r="F33" i="48"/>
  <c r="F31" i="48"/>
  <c r="F29" i="48"/>
  <c r="F27" i="48"/>
  <c r="F25" i="48"/>
  <c r="F23" i="48"/>
  <c r="F21" i="48"/>
  <c r="F19" i="48"/>
  <c r="E33" i="48"/>
  <c r="E31" i="48"/>
  <c r="E29" i="48"/>
  <c r="E27" i="48"/>
  <c r="E25" i="48"/>
  <c r="E23" i="48"/>
  <c r="E21" i="48"/>
  <c r="E19" i="48"/>
  <c r="F33" i="47"/>
  <c r="F31" i="47"/>
  <c r="F29" i="47"/>
  <c r="F27" i="47"/>
  <c r="F25" i="47"/>
  <c r="F23" i="47"/>
  <c r="F21" i="47"/>
  <c r="F19" i="47"/>
  <c r="E33" i="47"/>
  <c r="E31" i="47"/>
  <c r="E29" i="47"/>
  <c r="E27" i="47"/>
  <c r="E25" i="47"/>
  <c r="E23" i="47"/>
  <c r="E21" i="47"/>
  <c r="E19" i="47"/>
  <c r="F33" i="46"/>
  <c r="F31" i="46"/>
  <c r="F29" i="46"/>
  <c r="F27" i="46"/>
  <c r="F25" i="46"/>
  <c r="F23" i="46"/>
  <c r="F21" i="46"/>
  <c r="F19" i="46"/>
  <c r="E33" i="46"/>
  <c r="E31" i="46"/>
  <c r="E29" i="46"/>
  <c r="E27" i="46"/>
  <c r="E25" i="46"/>
  <c r="E23" i="46"/>
  <c r="E21" i="46"/>
  <c r="E19" i="46"/>
  <c r="F33" i="45"/>
  <c r="F31" i="45"/>
  <c r="F29" i="45"/>
  <c r="F27" i="45"/>
  <c r="F25" i="45"/>
  <c r="F23" i="45"/>
  <c r="F21" i="45"/>
  <c r="F19" i="45"/>
  <c r="E33" i="45"/>
  <c r="E31" i="45"/>
  <c r="E29" i="45"/>
  <c r="E27" i="45"/>
  <c r="E25" i="45"/>
  <c r="E23" i="45"/>
  <c r="E21" i="45"/>
  <c r="E19" i="45"/>
  <c r="F33" i="44"/>
  <c r="F31" i="44"/>
  <c r="F29" i="44"/>
  <c r="F27" i="44"/>
  <c r="F25" i="44"/>
  <c r="F23" i="44"/>
  <c r="F21" i="44"/>
  <c r="F19" i="44"/>
  <c r="E33" i="44"/>
  <c r="E31" i="44"/>
  <c r="E29" i="44"/>
  <c r="E27" i="44"/>
  <c r="E25" i="44"/>
  <c r="E23" i="44"/>
  <c r="E21" i="44"/>
  <c r="E19" i="44"/>
  <c r="F33" i="43"/>
  <c r="F31" i="43"/>
  <c r="F29" i="43"/>
  <c r="F27" i="43"/>
  <c r="F25" i="43"/>
  <c r="F23" i="43"/>
  <c r="F21" i="43"/>
  <c r="F19" i="43"/>
  <c r="E33" i="43"/>
  <c r="E31" i="43"/>
  <c r="E29" i="43"/>
  <c r="E27" i="43"/>
  <c r="E25" i="43"/>
  <c r="E23" i="43"/>
  <c r="E21" i="43"/>
  <c r="E19" i="43"/>
  <c r="F33" i="42"/>
  <c r="F31" i="42"/>
  <c r="F29" i="42"/>
  <c r="F27" i="42"/>
  <c r="F25" i="42"/>
  <c r="F23" i="42"/>
  <c r="F21" i="42"/>
  <c r="F19" i="42"/>
  <c r="E33" i="42"/>
  <c r="E31" i="42"/>
  <c r="E29" i="42"/>
  <c r="E27" i="42"/>
  <c r="E25" i="42"/>
  <c r="E23" i="42"/>
  <c r="E21" i="42"/>
  <c r="E19" i="42"/>
  <c r="F33" i="3"/>
  <c r="F31" i="3"/>
  <c r="F29" i="3"/>
  <c r="F27" i="3"/>
  <c r="F25" i="3"/>
  <c r="F23" i="3"/>
  <c r="F21" i="3"/>
  <c r="F19" i="3"/>
  <c r="E33" i="3"/>
  <c r="E31" i="3"/>
  <c r="E29" i="3"/>
  <c r="E27" i="3"/>
  <c r="E25" i="3"/>
  <c r="E23" i="3"/>
  <c r="E21" i="3"/>
  <c r="E19" i="3"/>
  <c r="F33" i="50"/>
  <c r="F31" i="50"/>
  <c r="F29" i="50"/>
  <c r="F27" i="50"/>
  <c r="F25" i="50"/>
  <c r="F23" i="50"/>
  <c r="F21" i="50"/>
  <c r="F19" i="50"/>
  <c r="E33" i="50"/>
  <c r="E31" i="50"/>
  <c r="E29" i="50"/>
  <c r="E27" i="50"/>
  <c r="E25" i="50"/>
  <c r="E23" i="50"/>
  <c r="E21" i="50"/>
  <c r="E19" i="50"/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AR33" i="50" l="1"/>
  <c r="AQ33" i="50"/>
  <c r="AP33" i="50"/>
  <c r="AB34" i="50" s="1"/>
  <c r="AO33" i="50"/>
  <c r="AR31" i="50"/>
  <c r="AQ31" i="50"/>
  <c r="AP31" i="50"/>
  <c r="AB32" i="50" s="1"/>
  <c r="AO31" i="50"/>
  <c r="AR29" i="50"/>
  <c r="AQ29" i="50"/>
  <c r="AP29" i="50"/>
  <c r="AB30" i="50" s="1"/>
  <c r="AO29" i="50"/>
  <c r="AR27" i="50"/>
  <c r="AQ27" i="50"/>
  <c r="AP27" i="50"/>
  <c r="AB28" i="50" s="1"/>
  <c r="AO27" i="50"/>
  <c r="AR25" i="50"/>
  <c r="AQ25" i="50"/>
  <c r="AP25" i="50"/>
  <c r="AB26" i="50" s="1"/>
  <c r="AO25" i="50"/>
  <c r="AR23" i="50"/>
  <c r="AQ23" i="50"/>
  <c r="AP23" i="50"/>
  <c r="AB24" i="50" s="1"/>
  <c r="AO23" i="50"/>
  <c r="AA24" i="50" s="1"/>
  <c r="AR21" i="50"/>
  <c r="AQ21" i="50"/>
  <c r="AP21" i="50"/>
  <c r="AB22" i="50" s="1"/>
  <c r="AO21" i="50"/>
  <c r="AR19" i="50"/>
  <c r="AQ19" i="50"/>
  <c r="AP19" i="50"/>
  <c r="AB20" i="50" s="1"/>
  <c r="AO19" i="50"/>
  <c r="AA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Y34" i="49" s="1"/>
  <c r="AR31" i="49"/>
  <c r="AQ31" i="49"/>
  <c r="AP31" i="49"/>
  <c r="AO31" i="49"/>
  <c r="Y32" i="49" s="1"/>
  <c r="AR29" i="49"/>
  <c r="AQ29" i="49"/>
  <c r="AP29" i="49"/>
  <c r="AO29" i="49"/>
  <c r="Y30" i="49" s="1"/>
  <c r="AR27" i="49"/>
  <c r="AQ27" i="49"/>
  <c r="AP27" i="49"/>
  <c r="AO27" i="49"/>
  <c r="Y28" i="49" s="1"/>
  <c r="AR25" i="49"/>
  <c r="AQ25" i="49"/>
  <c r="AP25" i="49"/>
  <c r="AO25" i="49"/>
  <c r="Y26" i="49" s="1"/>
  <c r="AR23" i="49"/>
  <c r="AQ23" i="49"/>
  <c r="AP23" i="49"/>
  <c r="AO23" i="49"/>
  <c r="Y24" i="49" s="1"/>
  <c r="AR21" i="49"/>
  <c r="AQ21" i="49"/>
  <c r="AP21" i="49"/>
  <c r="AO21" i="49"/>
  <c r="Y22" i="49" s="1"/>
  <c r="AR19" i="49"/>
  <c r="AQ19" i="49"/>
  <c r="AP19" i="49"/>
  <c r="AO19" i="49"/>
  <c r="Y20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AR31" i="48"/>
  <c r="AQ31" i="48"/>
  <c r="AP31" i="48"/>
  <c r="AO31" i="48"/>
  <c r="AR29" i="48"/>
  <c r="AQ29" i="48"/>
  <c r="AP29" i="48"/>
  <c r="Z30" i="48" s="1"/>
  <c r="AO29" i="48"/>
  <c r="AR27" i="48"/>
  <c r="AQ27" i="48"/>
  <c r="AP27" i="48"/>
  <c r="AO27" i="48"/>
  <c r="AR25" i="48"/>
  <c r="AQ25" i="48"/>
  <c r="AP25" i="48"/>
  <c r="AO25" i="48"/>
  <c r="AR23" i="48"/>
  <c r="AQ23" i="48"/>
  <c r="AP23" i="48"/>
  <c r="AO23" i="48"/>
  <c r="AR21" i="48"/>
  <c r="AQ21" i="48"/>
  <c r="AP21" i="48"/>
  <c r="Z22" i="48" s="1"/>
  <c r="AO21" i="48"/>
  <c r="AR19" i="48"/>
  <c r="AQ19" i="48"/>
  <c r="AP19" i="48"/>
  <c r="Z20" i="48" s="1"/>
  <c r="AO19" i="48"/>
  <c r="Y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AR31" i="47"/>
  <c r="AQ31" i="47"/>
  <c r="AP31" i="47"/>
  <c r="AO31" i="47"/>
  <c r="AR29" i="47"/>
  <c r="AQ29" i="47"/>
  <c r="AP29" i="47"/>
  <c r="AO29" i="47"/>
  <c r="AR27" i="47"/>
  <c r="AQ27" i="47"/>
  <c r="AP27" i="47"/>
  <c r="AO27" i="47"/>
  <c r="AR25" i="47"/>
  <c r="AQ25" i="47"/>
  <c r="AP25" i="47"/>
  <c r="AO25" i="47"/>
  <c r="AR23" i="47"/>
  <c r="AQ23" i="47"/>
  <c r="AP23" i="47"/>
  <c r="AO23" i="47"/>
  <c r="AR21" i="47"/>
  <c r="AQ21" i="47"/>
  <c r="AP21" i="47"/>
  <c r="AO21" i="47"/>
  <c r="AR19" i="47"/>
  <c r="AQ19" i="47"/>
  <c r="AP19" i="47"/>
  <c r="AO19" i="47"/>
  <c r="Y20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19" i="46"/>
  <c r="AQ19" i="46"/>
  <c r="AP19" i="46"/>
  <c r="AO19" i="46"/>
  <c r="Y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Z34" i="45" s="1"/>
  <c r="AO33" i="45"/>
  <c r="AR31" i="45"/>
  <c r="AQ31" i="45"/>
  <c r="AP31" i="45"/>
  <c r="Z32" i="45" s="1"/>
  <c r="AO31" i="45"/>
  <c r="AR29" i="45"/>
  <c r="AQ29" i="45"/>
  <c r="AP29" i="45"/>
  <c r="AO29" i="45"/>
  <c r="AR27" i="45"/>
  <c r="AQ27" i="45"/>
  <c r="AP27" i="45"/>
  <c r="Z28" i="45" s="1"/>
  <c r="AO27" i="45"/>
  <c r="AR25" i="45"/>
  <c r="AQ25" i="45"/>
  <c r="AP25" i="45"/>
  <c r="Z26" i="45" s="1"/>
  <c r="AO25" i="45"/>
  <c r="AR23" i="45"/>
  <c r="AQ23" i="45"/>
  <c r="AP23" i="45"/>
  <c r="Z24" i="45" s="1"/>
  <c r="AO23" i="45"/>
  <c r="AR21" i="45"/>
  <c r="AQ21" i="45"/>
  <c r="AP21" i="45"/>
  <c r="AO21" i="45"/>
  <c r="AR19" i="45"/>
  <c r="AQ19" i="45"/>
  <c r="AP19" i="45"/>
  <c r="AO19" i="45"/>
  <c r="Y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AR33" i="44"/>
  <c r="AQ33" i="44"/>
  <c r="AP33" i="44"/>
  <c r="AO33" i="44"/>
  <c r="Y34" i="44" s="1"/>
  <c r="AR31" i="44"/>
  <c r="AQ31" i="44"/>
  <c r="AP31" i="44"/>
  <c r="Z32" i="44" s="1"/>
  <c r="AO31" i="44"/>
  <c r="Y32" i="44" s="1"/>
  <c r="AR29" i="44"/>
  <c r="AQ29" i="44"/>
  <c r="AP29" i="44"/>
  <c r="Z30" i="44" s="1"/>
  <c r="AO29" i="44"/>
  <c r="Y30" i="44" s="1"/>
  <c r="AR27" i="44"/>
  <c r="AQ27" i="44"/>
  <c r="AP27" i="44"/>
  <c r="AO27" i="44"/>
  <c r="Y28" i="44" s="1"/>
  <c r="AR25" i="44"/>
  <c r="AQ25" i="44"/>
  <c r="AP25" i="44"/>
  <c r="AO25" i="44"/>
  <c r="Y26" i="44" s="1"/>
  <c r="AR23" i="44"/>
  <c r="AQ23" i="44"/>
  <c r="AP23" i="44"/>
  <c r="AO23" i="44"/>
  <c r="Y24" i="44" s="1"/>
  <c r="AR21" i="44"/>
  <c r="AQ21" i="44"/>
  <c r="AP21" i="44"/>
  <c r="Z22" i="44" s="1"/>
  <c r="AO21" i="44"/>
  <c r="Y22" i="44" s="1"/>
  <c r="AR19" i="44"/>
  <c r="AQ19" i="44"/>
  <c r="AP19" i="44"/>
  <c r="Z20" i="44" s="1"/>
  <c r="AO19" i="44"/>
  <c r="Y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Y34" i="43" s="1"/>
  <c r="AR31" i="43"/>
  <c r="AQ31" i="43"/>
  <c r="AP31" i="43"/>
  <c r="Z32" i="43" s="1"/>
  <c r="AO31" i="43"/>
  <c r="Y32" i="43" s="1"/>
  <c r="AR29" i="43"/>
  <c r="AQ29" i="43"/>
  <c r="AP29" i="43"/>
  <c r="Z30" i="43" s="1"/>
  <c r="AO29" i="43"/>
  <c r="Y30" i="43" s="1"/>
  <c r="AR27" i="43"/>
  <c r="AQ27" i="43"/>
  <c r="AP27" i="43"/>
  <c r="AO27" i="43"/>
  <c r="Y28" i="43" s="1"/>
  <c r="AR25" i="43"/>
  <c r="AQ25" i="43"/>
  <c r="AP25" i="43"/>
  <c r="AO25" i="43"/>
  <c r="Y26" i="43" s="1"/>
  <c r="AR23" i="43"/>
  <c r="AQ23" i="43"/>
  <c r="AP23" i="43"/>
  <c r="AO23" i="43"/>
  <c r="Y24" i="43" s="1"/>
  <c r="AR21" i="43"/>
  <c r="AQ21" i="43"/>
  <c r="AP21" i="43"/>
  <c r="Z22" i="43" s="1"/>
  <c r="AO21" i="43"/>
  <c r="Y22" i="43" s="1"/>
  <c r="AR19" i="43"/>
  <c r="AQ19" i="43"/>
  <c r="AP19" i="43"/>
  <c r="Z20" i="43" s="1"/>
  <c r="AO19" i="43"/>
  <c r="Y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Z34" i="42" s="1"/>
  <c r="AO33" i="42"/>
  <c r="Y34" i="42" s="1"/>
  <c r="AR31" i="42"/>
  <c r="AQ31" i="42"/>
  <c r="AP31" i="42"/>
  <c r="AO31" i="42"/>
  <c r="Y32" i="42" s="1"/>
  <c r="AR29" i="42"/>
  <c r="AQ29" i="42"/>
  <c r="AP29" i="42"/>
  <c r="AO29" i="42"/>
  <c r="Y30" i="42" s="1"/>
  <c r="AR27" i="42"/>
  <c r="AQ27" i="42"/>
  <c r="AP27" i="42"/>
  <c r="Z28" i="42" s="1"/>
  <c r="AO27" i="42"/>
  <c r="Y28" i="42" s="1"/>
  <c r="AR25" i="42"/>
  <c r="AQ25" i="42"/>
  <c r="AP25" i="42"/>
  <c r="Z26" i="42" s="1"/>
  <c r="AO25" i="42"/>
  <c r="Y26" i="42" s="1"/>
  <c r="AR23" i="42"/>
  <c r="AQ23" i="42"/>
  <c r="AP23" i="42"/>
  <c r="Z24" i="42" s="1"/>
  <c r="AO23" i="42"/>
  <c r="Y24" i="42" s="1"/>
  <c r="AR21" i="42"/>
  <c r="AQ21" i="42"/>
  <c r="AP21" i="42"/>
  <c r="Z22" i="42" s="1"/>
  <c r="AO21" i="42"/>
  <c r="Y22" i="42" s="1"/>
  <c r="AR19" i="42"/>
  <c r="AQ19" i="42"/>
  <c r="AP19" i="42"/>
  <c r="AO19" i="42"/>
  <c r="Y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AP31" i="3"/>
  <c r="AO31" i="3"/>
  <c r="AP29" i="3"/>
  <c r="Z30" i="3" s="1"/>
  <c r="AO29" i="3"/>
  <c r="AP27" i="3"/>
  <c r="Z28" i="3" s="1"/>
  <c r="AO27" i="3"/>
  <c r="AP25" i="3"/>
  <c r="AO25" i="3"/>
  <c r="AP23" i="3"/>
  <c r="AO23" i="3"/>
  <c r="Y24" i="3" s="1"/>
  <c r="AP21" i="3"/>
  <c r="Z22" i="3" s="1"/>
  <c r="AO21" i="3"/>
  <c r="U22" i="50" l="1"/>
  <c r="AA22" i="50"/>
  <c r="U26" i="50"/>
  <c r="AA26" i="50"/>
  <c r="U28" i="50"/>
  <c r="AA28" i="50"/>
  <c r="U30" i="50"/>
  <c r="AA30" i="50"/>
  <c r="U32" i="50"/>
  <c r="AA32" i="50"/>
  <c r="U34" i="50"/>
  <c r="AA34" i="50"/>
  <c r="F20" i="49"/>
  <c r="Z20" i="49"/>
  <c r="F22" i="49"/>
  <c r="Z22" i="49"/>
  <c r="F24" i="49"/>
  <c r="Z24" i="49"/>
  <c r="F26" i="49"/>
  <c r="Z26" i="49"/>
  <c r="F28" i="49"/>
  <c r="Z28" i="49"/>
  <c r="F30" i="49"/>
  <c r="Z30" i="49"/>
  <c r="F32" i="49"/>
  <c r="Z32" i="49"/>
  <c r="F34" i="49"/>
  <c r="Z34" i="49"/>
  <c r="U22" i="48"/>
  <c r="Y22" i="48"/>
  <c r="U24" i="48"/>
  <c r="Y24" i="48"/>
  <c r="U26" i="48"/>
  <c r="Y26" i="48"/>
  <c r="U28" i="48"/>
  <c r="Y28" i="48"/>
  <c r="U30" i="48"/>
  <c r="Y30" i="48"/>
  <c r="U32" i="48"/>
  <c r="Y32" i="48"/>
  <c r="U34" i="48"/>
  <c r="Y34" i="48"/>
  <c r="F24" i="48"/>
  <c r="Z24" i="48"/>
  <c r="F26" i="48"/>
  <c r="Z26" i="48"/>
  <c r="F28" i="48"/>
  <c r="Z28" i="48"/>
  <c r="F32" i="48"/>
  <c r="Z32" i="48"/>
  <c r="F34" i="48"/>
  <c r="Z34" i="48"/>
  <c r="U22" i="47"/>
  <c r="Y22" i="47"/>
  <c r="U24" i="47"/>
  <c r="Y24" i="47"/>
  <c r="U26" i="47"/>
  <c r="Y26" i="47"/>
  <c r="U28" i="47"/>
  <c r="Y28" i="47"/>
  <c r="U30" i="47"/>
  <c r="Y30" i="47"/>
  <c r="U32" i="47"/>
  <c r="Y32" i="47"/>
  <c r="U34" i="47"/>
  <c r="Y34" i="47"/>
  <c r="F20" i="47"/>
  <c r="Z20" i="47"/>
  <c r="F22" i="47"/>
  <c r="Z22" i="47"/>
  <c r="F24" i="47"/>
  <c r="Z24" i="47"/>
  <c r="F26" i="47"/>
  <c r="Z26" i="47"/>
  <c r="F28" i="47"/>
  <c r="Z28" i="47"/>
  <c r="F30" i="47"/>
  <c r="Z30" i="47"/>
  <c r="F32" i="47"/>
  <c r="Z32" i="47"/>
  <c r="F34" i="47"/>
  <c r="Z34" i="47"/>
  <c r="F20" i="46"/>
  <c r="Z20" i="46"/>
  <c r="U22" i="45"/>
  <c r="Y22" i="45"/>
  <c r="U24" i="45"/>
  <c r="Y24" i="45"/>
  <c r="U26" i="45"/>
  <c r="Y26" i="45"/>
  <c r="U28" i="45"/>
  <c r="Y28" i="45"/>
  <c r="U30" i="45"/>
  <c r="Y30" i="45"/>
  <c r="U32" i="45"/>
  <c r="Y32" i="45"/>
  <c r="U34" i="45"/>
  <c r="Y34" i="45"/>
  <c r="F20" i="45"/>
  <c r="Z20" i="45"/>
  <c r="F22" i="45"/>
  <c r="Z22" i="45"/>
  <c r="F30" i="45"/>
  <c r="Z30" i="45"/>
  <c r="F24" i="44"/>
  <c r="Z24" i="44"/>
  <c r="F26" i="44"/>
  <c r="Z26" i="44"/>
  <c r="F28" i="44"/>
  <c r="Z28" i="44"/>
  <c r="F34" i="44"/>
  <c r="Z34" i="44"/>
  <c r="F24" i="43"/>
  <c r="Z24" i="43"/>
  <c r="F26" i="43"/>
  <c r="Z26" i="43"/>
  <c r="F28" i="43"/>
  <c r="Z28" i="43"/>
  <c r="F34" i="43"/>
  <c r="Z34" i="43"/>
  <c r="F20" i="42"/>
  <c r="Z20" i="42"/>
  <c r="F30" i="42"/>
  <c r="Z30" i="42"/>
  <c r="F32" i="42"/>
  <c r="Z32" i="42"/>
  <c r="U28" i="3"/>
  <c r="Y28" i="3"/>
  <c r="F24" i="3"/>
  <c r="Z24" i="3"/>
  <c r="F32" i="3"/>
  <c r="Z32" i="3"/>
  <c r="U22" i="3"/>
  <c r="Y22" i="3"/>
  <c r="U30" i="3"/>
  <c r="Y30" i="3"/>
  <c r="U34" i="3"/>
  <c r="Y34" i="3"/>
  <c r="U32" i="3"/>
  <c r="Y32" i="3"/>
  <c r="U26" i="3"/>
  <c r="Y26" i="3"/>
  <c r="F26" i="3"/>
  <c r="Z26" i="3"/>
  <c r="F34" i="3"/>
  <c r="Z34" i="3"/>
  <c r="E20" i="49"/>
  <c r="E22" i="49"/>
  <c r="E30" i="49"/>
  <c r="E24" i="49"/>
  <c r="E26" i="49"/>
  <c r="E28" i="49"/>
  <c r="E32" i="49"/>
  <c r="E34" i="49"/>
  <c r="U20" i="48"/>
  <c r="E34" i="48"/>
  <c r="E32" i="48"/>
  <c r="E30" i="48"/>
  <c r="E28" i="48"/>
  <c r="E26" i="48"/>
  <c r="E24" i="48"/>
  <c r="E22" i="48"/>
  <c r="E20" i="48"/>
  <c r="V20" i="48"/>
  <c r="F20" i="48"/>
  <c r="V22" i="48"/>
  <c r="F22" i="48"/>
  <c r="V30" i="48"/>
  <c r="F30" i="48"/>
  <c r="U20" i="47"/>
  <c r="E24" i="47"/>
  <c r="E22" i="47"/>
  <c r="E20" i="47"/>
  <c r="E32" i="47"/>
  <c r="E28" i="47"/>
  <c r="E30" i="47"/>
  <c r="E26" i="47"/>
  <c r="E34" i="47"/>
  <c r="U20" i="46"/>
  <c r="E24" i="46"/>
  <c r="E32" i="46"/>
  <c r="E26" i="46"/>
  <c r="E28" i="46"/>
  <c r="E20" i="46"/>
  <c r="E30" i="46"/>
  <c r="E34" i="46"/>
  <c r="E22" i="46"/>
  <c r="V26" i="45"/>
  <c r="F26" i="45"/>
  <c r="V28" i="45"/>
  <c r="F28" i="45"/>
  <c r="V32" i="45"/>
  <c r="F32" i="45"/>
  <c r="U20" i="45"/>
  <c r="E20" i="45"/>
  <c r="E22" i="45"/>
  <c r="E32" i="45"/>
  <c r="E34" i="45"/>
  <c r="E24" i="45"/>
  <c r="E26" i="45"/>
  <c r="E28" i="45"/>
  <c r="E30" i="45"/>
  <c r="V24" i="45"/>
  <c r="F24" i="45"/>
  <c r="V34" i="45"/>
  <c r="F34" i="45"/>
  <c r="U20" i="44"/>
  <c r="E28" i="44"/>
  <c r="E30" i="44"/>
  <c r="E32" i="44"/>
  <c r="E34" i="44"/>
  <c r="E20" i="44"/>
  <c r="E22" i="44"/>
  <c r="E24" i="44"/>
  <c r="E26" i="44"/>
  <c r="V20" i="44"/>
  <c r="F20" i="44"/>
  <c r="V22" i="44"/>
  <c r="F22" i="44"/>
  <c r="V30" i="44"/>
  <c r="F30" i="44"/>
  <c r="V32" i="44"/>
  <c r="F32" i="44"/>
  <c r="U20" i="43"/>
  <c r="E24" i="43"/>
  <c r="E22" i="43"/>
  <c r="E20" i="43"/>
  <c r="E28" i="43"/>
  <c r="E26" i="43"/>
  <c r="E32" i="43"/>
  <c r="E30" i="43"/>
  <c r="E34" i="43"/>
  <c r="V20" i="43"/>
  <c r="F20" i="43"/>
  <c r="V22" i="43"/>
  <c r="F22" i="43"/>
  <c r="V30" i="43"/>
  <c r="F30" i="43"/>
  <c r="V32" i="43"/>
  <c r="F32" i="43"/>
  <c r="V22" i="42"/>
  <c r="F22" i="42"/>
  <c r="V26" i="42"/>
  <c r="F26" i="42"/>
  <c r="U20" i="42"/>
  <c r="E24" i="42"/>
  <c r="E34" i="42"/>
  <c r="E32" i="42"/>
  <c r="E22" i="42"/>
  <c r="E20" i="42"/>
  <c r="E26" i="42"/>
  <c r="E28" i="42"/>
  <c r="E30" i="42"/>
  <c r="V24" i="42"/>
  <c r="F24" i="42"/>
  <c r="V28" i="42"/>
  <c r="F28" i="42"/>
  <c r="V34" i="42"/>
  <c r="F34" i="42"/>
  <c r="V28" i="3"/>
  <c r="F28" i="3"/>
  <c r="V22" i="3"/>
  <c r="F22" i="3"/>
  <c r="V30" i="3"/>
  <c r="F30" i="3"/>
  <c r="V20" i="50"/>
  <c r="F20" i="50"/>
  <c r="Z32" i="50"/>
  <c r="F32" i="50"/>
  <c r="U20" i="50"/>
  <c r="E34" i="50"/>
  <c r="E32" i="50"/>
  <c r="E30" i="50"/>
  <c r="E28" i="50"/>
  <c r="E26" i="50"/>
  <c r="E24" i="50"/>
  <c r="E22" i="50"/>
  <c r="E20" i="50"/>
  <c r="V22" i="50"/>
  <c r="F22" i="50"/>
  <c r="Z24" i="50"/>
  <c r="F24" i="50"/>
  <c r="Z26" i="50"/>
  <c r="F26" i="50"/>
  <c r="Z28" i="50"/>
  <c r="F28" i="50"/>
  <c r="V30" i="50"/>
  <c r="F30" i="50"/>
  <c r="Z34" i="50"/>
  <c r="F34" i="50"/>
  <c r="U24" i="50"/>
  <c r="Y24" i="50"/>
  <c r="T24" i="50"/>
  <c r="V24" i="50"/>
  <c r="T26" i="50"/>
  <c r="V26" i="50"/>
  <c r="T28" i="50"/>
  <c r="V28" i="50"/>
  <c r="T32" i="50"/>
  <c r="V32" i="50"/>
  <c r="T34" i="50"/>
  <c r="V34" i="50"/>
  <c r="V28" i="49"/>
  <c r="U20" i="49"/>
  <c r="U22" i="49"/>
  <c r="U24" i="49"/>
  <c r="U26" i="49"/>
  <c r="U28" i="49"/>
  <c r="U30" i="49"/>
  <c r="U32" i="49"/>
  <c r="U34" i="49"/>
  <c r="V20" i="49"/>
  <c r="V22" i="49"/>
  <c r="V32" i="49"/>
  <c r="T24" i="49"/>
  <c r="V24" i="49"/>
  <c r="T26" i="49"/>
  <c r="V26" i="49"/>
  <c r="T30" i="49"/>
  <c r="V30" i="49"/>
  <c r="T34" i="49"/>
  <c r="V34" i="49"/>
  <c r="T24" i="48"/>
  <c r="V24" i="48"/>
  <c r="T26" i="48"/>
  <c r="V26" i="48"/>
  <c r="T28" i="48"/>
  <c r="V28" i="48"/>
  <c r="T32" i="48"/>
  <c r="V32" i="48"/>
  <c r="T34" i="48"/>
  <c r="V34" i="48"/>
  <c r="T20" i="47"/>
  <c r="V20" i="47"/>
  <c r="T24" i="47"/>
  <c r="V24" i="47"/>
  <c r="T28" i="47"/>
  <c r="V28" i="47"/>
  <c r="T30" i="47"/>
  <c r="V30" i="47"/>
  <c r="T34" i="47"/>
  <c r="V34" i="47"/>
  <c r="T22" i="47"/>
  <c r="V22" i="47"/>
  <c r="T26" i="47"/>
  <c r="V26" i="47"/>
  <c r="T32" i="47"/>
  <c r="V32" i="47"/>
  <c r="T20" i="46"/>
  <c r="V20" i="46"/>
  <c r="T20" i="45"/>
  <c r="V20" i="45"/>
  <c r="T22" i="45"/>
  <c r="V22" i="45"/>
  <c r="T30" i="45"/>
  <c r="V30" i="45"/>
  <c r="T24" i="44"/>
  <c r="V24" i="44"/>
  <c r="T28" i="44"/>
  <c r="V28" i="44"/>
  <c r="O22" i="44"/>
  <c r="U22" i="44"/>
  <c r="O24" i="44"/>
  <c r="U24" i="44"/>
  <c r="O26" i="44"/>
  <c r="U26" i="44"/>
  <c r="O28" i="44"/>
  <c r="U28" i="44"/>
  <c r="O30" i="44"/>
  <c r="U30" i="44"/>
  <c r="O32" i="44"/>
  <c r="U32" i="44"/>
  <c r="O34" i="44"/>
  <c r="U34" i="44"/>
  <c r="T26" i="44"/>
  <c r="V26" i="44"/>
  <c r="T34" i="44"/>
  <c r="V34" i="44"/>
  <c r="T24" i="43"/>
  <c r="V24" i="43"/>
  <c r="T26" i="43"/>
  <c r="V26" i="43"/>
  <c r="O22" i="43"/>
  <c r="U22" i="43"/>
  <c r="O24" i="43"/>
  <c r="U24" i="43"/>
  <c r="O26" i="43"/>
  <c r="U26" i="43"/>
  <c r="O28" i="43"/>
  <c r="U28" i="43"/>
  <c r="O30" i="43"/>
  <c r="U30" i="43"/>
  <c r="O32" i="43"/>
  <c r="U32" i="43"/>
  <c r="O34" i="43"/>
  <c r="U34" i="43"/>
  <c r="T28" i="43"/>
  <c r="V28" i="43"/>
  <c r="T34" i="43"/>
  <c r="V34" i="43"/>
  <c r="O26" i="42"/>
  <c r="U26" i="42"/>
  <c r="O30" i="42"/>
  <c r="U30" i="42"/>
  <c r="T20" i="42"/>
  <c r="V20" i="42"/>
  <c r="T30" i="42"/>
  <c r="V30" i="42"/>
  <c r="T32" i="42"/>
  <c r="V32" i="42"/>
  <c r="O22" i="42"/>
  <c r="U22" i="42"/>
  <c r="O28" i="42"/>
  <c r="U28" i="42"/>
  <c r="O34" i="42"/>
  <c r="U34" i="42"/>
  <c r="O24" i="42"/>
  <c r="U24" i="42"/>
  <c r="O32" i="42"/>
  <c r="U32" i="42"/>
  <c r="T24" i="3"/>
  <c r="V24" i="3"/>
  <c r="T26" i="3"/>
  <c r="V26" i="3"/>
  <c r="T34" i="3"/>
  <c r="V34" i="3"/>
  <c r="S24" i="3"/>
  <c r="U24" i="3"/>
  <c r="T32" i="3"/>
  <c r="V32" i="3"/>
  <c r="P22" i="50"/>
  <c r="T22" i="50"/>
  <c r="P30" i="50"/>
  <c r="T30" i="50"/>
  <c r="S28" i="50"/>
  <c r="S24" i="50"/>
  <c r="S34" i="50"/>
  <c r="S30" i="50"/>
  <c r="S26" i="50"/>
  <c r="S22" i="50"/>
  <c r="S32" i="50"/>
  <c r="S20" i="50"/>
  <c r="P20" i="50"/>
  <c r="T20" i="50"/>
  <c r="P20" i="49"/>
  <c r="T20" i="49"/>
  <c r="P28" i="49"/>
  <c r="T28" i="49"/>
  <c r="S30" i="49"/>
  <c r="S32" i="49"/>
  <c r="S28" i="49"/>
  <c r="S24" i="49"/>
  <c r="S20" i="49"/>
  <c r="S34" i="49"/>
  <c r="S26" i="49"/>
  <c r="S22" i="49"/>
  <c r="P22" i="49"/>
  <c r="T22" i="49"/>
  <c r="P32" i="49"/>
  <c r="T32" i="49"/>
  <c r="S34" i="48"/>
  <c r="S30" i="48"/>
  <c r="S26" i="48"/>
  <c r="S22" i="48"/>
  <c r="S32" i="48"/>
  <c r="S28" i="48"/>
  <c r="S24" i="48"/>
  <c r="S20" i="48"/>
  <c r="P22" i="48"/>
  <c r="T22" i="48"/>
  <c r="P30" i="48"/>
  <c r="T30" i="48"/>
  <c r="P20" i="48"/>
  <c r="T20" i="48"/>
  <c r="S32" i="47"/>
  <c r="S24" i="47"/>
  <c r="S34" i="47"/>
  <c r="S30" i="47"/>
  <c r="S26" i="47"/>
  <c r="S22" i="47"/>
  <c r="S28" i="47"/>
  <c r="S20" i="47"/>
  <c r="P26" i="45"/>
  <c r="T26" i="45"/>
  <c r="P28" i="45"/>
  <c r="T28" i="45"/>
  <c r="P34" i="45"/>
  <c r="T34" i="45"/>
  <c r="S28" i="45"/>
  <c r="S24" i="45"/>
  <c r="S34" i="45"/>
  <c r="S30" i="45"/>
  <c r="S26" i="45"/>
  <c r="S22" i="45"/>
  <c r="S32" i="45"/>
  <c r="S20" i="45"/>
  <c r="P24" i="45"/>
  <c r="T24" i="45"/>
  <c r="P32" i="45"/>
  <c r="T32" i="45"/>
  <c r="S34" i="44"/>
  <c r="S30" i="44"/>
  <c r="S26" i="44"/>
  <c r="S22" i="44"/>
  <c r="S28" i="44"/>
  <c r="S24" i="44"/>
  <c r="S20" i="44"/>
  <c r="P20" i="44"/>
  <c r="T20" i="44"/>
  <c r="P30" i="44"/>
  <c r="T30" i="44"/>
  <c r="T32" i="44"/>
  <c r="S32" i="44"/>
  <c r="P22" i="44"/>
  <c r="T22" i="44"/>
  <c r="P22" i="43"/>
  <c r="T22" i="43"/>
  <c r="S34" i="43"/>
  <c r="S22" i="43"/>
  <c r="S32" i="43"/>
  <c r="S28" i="43"/>
  <c r="S24" i="43"/>
  <c r="S20" i="43"/>
  <c r="S30" i="43"/>
  <c r="S26" i="43"/>
  <c r="P20" i="43"/>
  <c r="T20" i="43"/>
  <c r="P30" i="43"/>
  <c r="T30" i="43"/>
  <c r="P32" i="43"/>
  <c r="T32" i="43"/>
  <c r="P24" i="42"/>
  <c r="T24" i="42"/>
  <c r="P28" i="42"/>
  <c r="T28" i="42"/>
  <c r="S34" i="42"/>
  <c r="S30" i="42"/>
  <c r="S26" i="42"/>
  <c r="S22" i="42"/>
  <c r="S28" i="42"/>
  <c r="S24" i="42"/>
  <c r="S20" i="42"/>
  <c r="S32" i="42"/>
  <c r="H22" i="42"/>
  <c r="T22" i="42"/>
  <c r="P26" i="42"/>
  <c r="T26" i="42"/>
  <c r="P34" i="42"/>
  <c r="T34" i="42"/>
  <c r="O22" i="3"/>
  <c r="S22" i="3"/>
  <c r="O26" i="3"/>
  <c r="S26" i="3"/>
  <c r="P28" i="3"/>
  <c r="T28" i="3"/>
  <c r="P22" i="3"/>
  <c r="T22" i="3"/>
  <c r="P30" i="3"/>
  <c r="T30" i="3"/>
  <c r="S34" i="46"/>
  <c r="S30" i="46"/>
  <c r="S26" i="46"/>
  <c r="S22" i="46"/>
  <c r="S32" i="46"/>
  <c r="S28" i="46"/>
  <c r="S24" i="46"/>
  <c r="S20" i="46"/>
  <c r="AR21" i="46"/>
  <c r="AP21" i="46"/>
  <c r="O20" i="46"/>
  <c r="P20" i="46"/>
  <c r="L24" i="50"/>
  <c r="P24" i="50"/>
  <c r="L26" i="50"/>
  <c r="P26" i="50"/>
  <c r="L28" i="50"/>
  <c r="P28" i="50"/>
  <c r="L32" i="50"/>
  <c r="P32" i="50"/>
  <c r="L34" i="50"/>
  <c r="P34" i="50"/>
  <c r="K24" i="50"/>
  <c r="O20" i="50"/>
  <c r="O22" i="50"/>
  <c r="O24" i="50"/>
  <c r="O26" i="50"/>
  <c r="O28" i="50"/>
  <c r="O30" i="50"/>
  <c r="O32" i="50"/>
  <c r="O34" i="50"/>
  <c r="L26" i="49"/>
  <c r="P26" i="49"/>
  <c r="L24" i="49"/>
  <c r="P24" i="49"/>
  <c r="J30" i="49"/>
  <c r="P30" i="49"/>
  <c r="L34" i="49"/>
  <c r="P34" i="49"/>
  <c r="K24" i="49"/>
  <c r="O20" i="49"/>
  <c r="O22" i="49"/>
  <c r="O24" i="49"/>
  <c r="O26" i="49"/>
  <c r="O28" i="49"/>
  <c r="O30" i="49"/>
  <c r="O32" i="49"/>
  <c r="O34" i="49"/>
  <c r="K24" i="48"/>
  <c r="O20" i="48"/>
  <c r="O22" i="48"/>
  <c r="O24" i="48"/>
  <c r="O26" i="48"/>
  <c r="O28" i="48"/>
  <c r="O30" i="48"/>
  <c r="O32" i="48"/>
  <c r="O34" i="48"/>
  <c r="H30" i="48"/>
  <c r="L24" i="48"/>
  <c r="P24" i="48"/>
  <c r="L26" i="48"/>
  <c r="P26" i="48"/>
  <c r="L28" i="48"/>
  <c r="P28" i="48"/>
  <c r="L32" i="48"/>
  <c r="P32" i="48"/>
  <c r="L34" i="48"/>
  <c r="P34" i="48"/>
  <c r="P20" i="47"/>
  <c r="P22" i="47"/>
  <c r="P30" i="47"/>
  <c r="O24" i="47"/>
  <c r="O26" i="47"/>
  <c r="O34" i="47"/>
  <c r="K24" i="47"/>
  <c r="O20" i="47"/>
  <c r="O22" i="47"/>
  <c r="O28" i="47"/>
  <c r="O30" i="47"/>
  <c r="O32" i="47"/>
  <c r="L24" i="47"/>
  <c r="P24" i="47"/>
  <c r="L26" i="47"/>
  <c r="P26" i="47"/>
  <c r="L28" i="47"/>
  <c r="P28" i="47"/>
  <c r="L32" i="47"/>
  <c r="P32" i="47"/>
  <c r="L34" i="47"/>
  <c r="P34" i="47"/>
  <c r="K24" i="45"/>
  <c r="O20" i="45"/>
  <c r="O22" i="45"/>
  <c r="O24" i="45"/>
  <c r="O26" i="45"/>
  <c r="O28" i="45"/>
  <c r="O30" i="45"/>
  <c r="O32" i="45"/>
  <c r="O34" i="45"/>
  <c r="J20" i="45"/>
  <c r="P20" i="45"/>
  <c r="J22" i="45"/>
  <c r="P22" i="45"/>
  <c r="J30" i="45"/>
  <c r="P30" i="45"/>
  <c r="K24" i="44"/>
  <c r="O20" i="44"/>
  <c r="L24" i="44"/>
  <c r="P24" i="44"/>
  <c r="L26" i="44"/>
  <c r="P26" i="44"/>
  <c r="L28" i="44"/>
  <c r="P28" i="44"/>
  <c r="L32" i="44"/>
  <c r="P32" i="44"/>
  <c r="L34" i="44"/>
  <c r="P34" i="44"/>
  <c r="K24" i="43"/>
  <c r="O20" i="43"/>
  <c r="L24" i="43"/>
  <c r="P24" i="43"/>
  <c r="L26" i="43"/>
  <c r="P26" i="43"/>
  <c r="L28" i="43"/>
  <c r="P28" i="43"/>
  <c r="L34" i="43"/>
  <c r="P34" i="43"/>
  <c r="K24" i="42"/>
  <c r="O20" i="42"/>
  <c r="J20" i="42"/>
  <c r="P20" i="42"/>
  <c r="J22" i="42"/>
  <c r="P22" i="42"/>
  <c r="J30" i="42"/>
  <c r="P30" i="42"/>
  <c r="H32" i="42"/>
  <c r="P32" i="42"/>
  <c r="H34" i="42"/>
  <c r="L26" i="3"/>
  <c r="P26" i="3"/>
  <c r="L34" i="3"/>
  <c r="P34" i="3"/>
  <c r="K24" i="3"/>
  <c r="O24" i="3"/>
  <c r="O28" i="3"/>
  <c r="O32" i="3"/>
  <c r="L24" i="3"/>
  <c r="P24" i="3"/>
  <c r="L32" i="3"/>
  <c r="P32" i="3"/>
  <c r="O30" i="3"/>
  <c r="O34" i="3"/>
  <c r="J32" i="49"/>
  <c r="L32" i="49"/>
  <c r="G32" i="46"/>
  <c r="K24" i="46"/>
  <c r="J24" i="45"/>
  <c r="L24" i="45"/>
  <c r="J26" i="45"/>
  <c r="L26" i="45"/>
  <c r="J28" i="45"/>
  <c r="L28" i="45"/>
  <c r="J32" i="45"/>
  <c r="L32" i="45"/>
  <c r="J34" i="45"/>
  <c r="L34" i="45"/>
  <c r="J32" i="43"/>
  <c r="L32" i="43"/>
  <c r="H32" i="43"/>
  <c r="J24" i="42"/>
  <c r="L24" i="42"/>
  <c r="J26" i="42"/>
  <c r="L26" i="42"/>
  <c r="J28" i="42"/>
  <c r="L28" i="42"/>
  <c r="J32" i="42"/>
  <c r="L32" i="42"/>
  <c r="J34" i="42"/>
  <c r="L34" i="42"/>
  <c r="H20" i="42"/>
  <c r="J28" i="3"/>
  <c r="L28" i="3"/>
  <c r="J20" i="50"/>
  <c r="J22" i="50"/>
  <c r="J24" i="50"/>
  <c r="J26" i="50"/>
  <c r="J28" i="50"/>
  <c r="J30" i="50"/>
  <c r="J32" i="50"/>
  <c r="J34" i="50"/>
  <c r="H20" i="50"/>
  <c r="H22" i="50"/>
  <c r="H32" i="50"/>
  <c r="H34" i="50"/>
  <c r="H28" i="50"/>
  <c r="H3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J20" i="49"/>
  <c r="H20" i="49"/>
  <c r="J22" i="49"/>
  <c r="H22" i="49"/>
  <c r="J24" i="49"/>
  <c r="H24" i="49"/>
  <c r="J26" i="49"/>
  <c r="H26" i="49"/>
  <c r="J28" i="49"/>
  <c r="H28" i="49"/>
  <c r="H34" i="49"/>
  <c r="J34" i="49"/>
  <c r="I34" i="48"/>
  <c r="I30" i="48"/>
  <c r="I26" i="48"/>
  <c r="I22" i="48"/>
  <c r="I32" i="48"/>
  <c r="I28" i="48"/>
  <c r="I24" i="48"/>
  <c r="I20" i="48"/>
  <c r="J20" i="48"/>
  <c r="J22" i="48"/>
  <c r="J24" i="48"/>
  <c r="J26" i="48"/>
  <c r="J28" i="48"/>
  <c r="J30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J20" i="47"/>
  <c r="J22" i="47"/>
  <c r="J24" i="47"/>
  <c r="J26" i="47"/>
  <c r="J28" i="47"/>
  <c r="J30" i="47"/>
  <c r="J32" i="47"/>
  <c r="H34" i="47"/>
  <c r="J34" i="47"/>
  <c r="G32" i="47"/>
  <c r="G28" i="47"/>
  <c r="G34" i="47"/>
  <c r="I34" i="46"/>
  <c r="I30" i="46"/>
  <c r="I26" i="46"/>
  <c r="I22" i="46"/>
  <c r="I32" i="46"/>
  <c r="I28" i="46"/>
  <c r="I24" i="46"/>
  <c r="I20" i="46"/>
  <c r="J20" i="46"/>
  <c r="G34" i="46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I24" i="3"/>
  <c r="J24" i="3"/>
  <c r="J32" i="3"/>
  <c r="I22" i="3"/>
  <c r="I26" i="3"/>
  <c r="J22" i="3"/>
  <c r="J26" i="3"/>
  <c r="J30" i="3"/>
  <c r="J34" i="3"/>
  <c r="H30" i="49"/>
  <c r="H32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G28" i="46"/>
  <c r="G26" i="46"/>
  <c r="G24" i="46"/>
  <c r="G30" i="46"/>
  <c r="G22" i="46"/>
  <c r="G20" i="46"/>
  <c r="H20" i="45"/>
  <c r="H22" i="45"/>
  <c r="H24" i="45"/>
  <c r="H26" i="45"/>
  <c r="H28" i="45"/>
  <c r="H30" i="45"/>
  <c r="H32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H30" i="3"/>
  <c r="H24" i="3"/>
  <c r="H34" i="3"/>
  <c r="H32" i="3"/>
  <c r="H26" i="3"/>
  <c r="H22" i="3"/>
  <c r="F22" i="46" l="1"/>
  <c r="Z22" i="46"/>
  <c r="J22" i="46"/>
  <c r="T22" i="46"/>
  <c r="V22" i="46"/>
  <c r="H22" i="46"/>
  <c r="P22" i="46"/>
  <c r="AQ21" i="46"/>
  <c r="AO21" i="46"/>
  <c r="AQ25" i="46"/>
  <c r="AO25" i="46"/>
  <c r="AQ27" i="46"/>
  <c r="AO27" i="46"/>
  <c r="AQ29" i="46"/>
  <c r="AO29" i="46"/>
  <c r="AQ23" i="46"/>
  <c r="AO23" i="46"/>
  <c r="AQ33" i="46"/>
  <c r="AO33" i="46"/>
  <c r="AQ31" i="46"/>
  <c r="AO31" i="46"/>
  <c r="AR23" i="46"/>
  <c r="AP23" i="46"/>
  <c r="AO11" i="3"/>
  <c r="AO12" i="3"/>
  <c r="AO13" i="3"/>
  <c r="AO14" i="3"/>
  <c r="AO15" i="3"/>
  <c r="AO16" i="3"/>
  <c r="AO17" i="3"/>
  <c r="AO18" i="3"/>
  <c r="AO19" i="3"/>
  <c r="Y20" i="3" s="1"/>
  <c r="U34" i="46" l="1"/>
  <c r="Y34" i="46"/>
  <c r="F24" i="46"/>
  <c r="Z24" i="46"/>
  <c r="U30" i="46"/>
  <c r="Y30" i="46"/>
  <c r="U26" i="46"/>
  <c r="Y26" i="46"/>
  <c r="U32" i="46"/>
  <c r="Y32" i="46"/>
  <c r="U24" i="46"/>
  <c r="Y24" i="46"/>
  <c r="U28" i="46"/>
  <c r="Y28" i="46"/>
  <c r="U22" i="46"/>
  <c r="Y22" i="46"/>
  <c r="U20" i="3"/>
  <c r="E24" i="3"/>
  <c r="E34" i="3"/>
  <c r="E26" i="3"/>
  <c r="E30" i="3"/>
  <c r="E32" i="3"/>
  <c r="E22" i="3"/>
  <c r="E20" i="3"/>
  <c r="E28" i="3"/>
  <c r="T24" i="46"/>
  <c r="V24" i="46"/>
  <c r="O20" i="3"/>
  <c r="S32" i="3"/>
  <c r="S20" i="3"/>
  <c r="S34" i="3"/>
  <c r="S30" i="3"/>
  <c r="S28" i="3"/>
  <c r="H24" i="46"/>
  <c r="P24" i="46"/>
  <c r="J24" i="46"/>
  <c r="L24" i="46"/>
  <c r="O34" i="46"/>
  <c r="O30" i="46"/>
  <c r="O26" i="46"/>
  <c r="O32" i="46"/>
  <c r="O24" i="46"/>
  <c r="O28" i="46"/>
  <c r="O22" i="46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Z20" i="3" s="1"/>
  <c r="AP18" i="3"/>
  <c r="AP17" i="3"/>
  <c r="AP16" i="3"/>
  <c r="AP15" i="3"/>
  <c r="AP14" i="3"/>
  <c r="AP13" i="3"/>
  <c r="AP12" i="3"/>
  <c r="AP11" i="3"/>
  <c r="V20" i="3" l="1"/>
  <c r="F20" i="3"/>
  <c r="P20" i="3"/>
  <c r="T20" i="3"/>
  <c r="AR25" i="46"/>
  <c r="AP25" i="46"/>
  <c r="J20" i="3"/>
  <c r="H20" i="3"/>
  <c r="F26" i="46" l="1"/>
  <c r="Z26" i="46"/>
  <c r="T26" i="46"/>
  <c r="V26" i="46"/>
  <c r="L26" i="46"/>
  <c r="H26" i="46"/>
  <c r="P26" i="46"/>
  <c r="J26" i="46"/>
  <c r="AR27" i="46" l="1"/>
  <c r="AP27" i="46"/>
  <c r="F28" i="46" l="1"/>
  <c r="Z28" i="46"/>
  <c r="T28" i="46"/>
  <c r="V28" i="46"/>
  <c r="L28" i="46"/>
  <c r="P28" i="46"/>
  <c r="J28" i="46"/>
  <c r="H28" i="46"/>
  <c r="AR29" i="46" l="1"/>
  <c r="AP29" i="46"/>
  <c r="F30" i="46" l="1"/>
  <c r="Z30" i="46"/>
  <c r="T30" i="46"/>
  <c r="V30" i="46"/>
  <c r="P30" i="46"/>
  <c r="H30" i="46"/>
  <c r="J30" i="46"/>
  <c r="AR31" i="46" l="1"/>
  <c r="AP31" i="46"/>
  <c r="F32" i="46" l="1"/>
  <c r="Z32" i="46"/>
  <c r="T32" i="46"/>
  <c r="V32" i="46"/>
  <c r="L32" i="46"/>
  <c r="P32" i="46"/>
  <c r="H32" i="46"/>
  <c r="J32" i="46"/>
  <c r="AR33" i="46" l="1"/>
  <c r="AP33" i="46"/>
  <c r="F34" i="46" l="1"/>
  <c r="Z34" i="46"/>
  <c r="T34" i="46"/>
  <c r="V34" i="46"/>
  <c r="L34" i="46"/>
  <c r="J34" i="46"/>
  <c r="P34" i="46"/>
  <c r="H34" i="46"/>
</calcChain>
</file>

<file path=xl/sharedStrings.xml><?xml version="1.0" encoding="utf-8"?>
<sst xmlns="http://schemas.openxmlformats.org/spreadsheetml/2006/main" count="1397" uniqueCount="89">
  <si>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</si>
  <si>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</si>
  <si>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</si>
  <si>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</si>
  <si>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</si>
  <si>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</si>
  <si>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</si>
  <si>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</si>
  <si>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</si>
  <si>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</si>
  <si>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</si>
  <si>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</si>
  <si>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</si>
  <si>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</si>
  <si>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</si>
  <si>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</si>
  <si>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</si>
  <si>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</si>
  <si>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</si>
  <si>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</si>
  <si>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</si>
  <si>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</si>
  <si>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</si>
  <si>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</si>
  <si>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</si>
  <si>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</si>
  <si>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</si>
  <si>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</si>
  <si>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</si>
  <si>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</si>
  <si>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</si>
  <si>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</si>
  <si>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</si>
  <si>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</si>
  <si>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</si>
  <si>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</si>
  <si>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</si>
  <si>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</si>
  <si>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</si>
  <si>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</si>
  <si>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</si>
  <si>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</si>
  <si>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</si>
  <si>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</si>
  <si>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</si>
  <si>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</si>
  <si>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</si>
  <si>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</si>
  <si>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</si>
  <si>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</si>
  <si>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</si>
  <si>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</si>
  <si>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</si>
  <si>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</si>
  <si>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</si>
  <si>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</si>
  <si>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</si>
  <si>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</si>
  <si>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</si>
  <si>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</si>
  <si>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</si>
  <si>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</si>
  <si>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</si>
  <si>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</si>
  <si>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</si>
  <si>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</si>
  <si>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</si>
  <si>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</si>
  <si>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</si>
  <si>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</si>
  <si>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</si>
  <si>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</si>
  <si>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</si>
  <si>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 xml:space="preserve">   </t>
  </si>
  <si>
    <t>CMCC</t>
  </si>
  <si>
    <t>HUAWEI</t>
  </si>
  <si>
    <t>XIAOMI</t>
  </si>
  <si>
    <t>ERICSSON</t>
  </si>
  <si>
    <t>VIVO</t>
  </si>
  <si>
    <t>ZTE</t>
  </si>
  <si>
    <t>OPPO</t>
  </si>
  <si>
    <t>CATT</t>
  </si>
  <si>
    <t>SATELIOT</t>
  </si>
  <si>
    <t>RX: G/T [dB/K]</t>
  </si>
  <si>
    <t>When considering PC5 with 20dB, lower CNR will be achieved comparing with PC3 and the coverage would be impacted by power reduction</t>
  </si>
  <si>
    <t>NOKIA</t>
  </si>
  <si>
    <t xml:space="preserve">DL SNR may include a 3 dB additional loss due to beamwidth defined by HPBW at the edge of the beam;  for SET-1, SET-2, SET-3, a 0 dB additional loss is used </t>
  </si>
  <si>
    <t xml:space="preserve">in the spreadsheet calculation with the assumption that the DL EIRP is the EIRP at the beam edge; for SET-4, a 3 dB additional loss is used in the spreadsheet </t>
  </si>
  <si>
    <t xml:space="preserve">calculation with the assumption that the DL EIRP is the EIRP at the Nadir.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</si>
</sst>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0.0"/>
    <numFmt numFmtId="166" formatCode="0.00_ "/>
  </numFmts>
  <fonts count="12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10" fillId="0" borderId="0" xfId="0" applyFont="1" applyFill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0" fontId="9" fillId="0" borderId="3" xfId="0" applyFont="1" applyBorder="1" applyAlignment="1">
      <alignment horizontal="center" vertical="center"/>
    </xf>
    <xf numFmtId="164" fontId="0" fillId="0" borderId="3" xfId="0" applyNumberFormat="1" applyBorder="1"/>
    <xf numFmtId="164" fontId="0" fillId="16" borderId="7" xfId="0" applyNumberFormat="1" applyFill="1" applyBorder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31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>
        <v>63.7</v>
      </c>
      <c r="N11" s="12">
        <v>23</v>
      </c>
      <c r="O11" s="12">
        <v>63.7</v>
      </c>
      <c r="P11" s="12">
        <v>23</v>
      </c>
      <c r="Q11" s="31">
        <v>63.7</v>
      </c>
      <c r="R11" s="31">
        <v>23</v>
      </c>
      <c r="S11" s="12">
        <v>63.7</v>
      </c>
      <c r="T11" s="12">
        <v>23</v>
      </c>
      <c r="U11" s="12">
        <v>63.7</v>
      </c>
      <c r="V11" s="12">
        <v>23</v>
      </c>
      <c r="W11" s="12">
        <v>63.7</v>
      </c>
      <c r="X11" s="12">
        <v>23</v>
      </c>
      <c r="Y11" s="12">
        <v>63.7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63.699999999999996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-12.799999999999999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1.8724445165742407E-15</v>
      </c>
    </row>
    <row r="13" spans="4:44" ht="15.75" customHeight="1" thickBot="1">
      <c r="D13" s="34" t="s">
        <v>25</v>
      </c>
      <c r="E13" s="12">
        <v>164.47</v>
      </c>
      <c r="F13" s="12">
        <v>164.47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>
        <v>164.49</v>
      </c>
      <c r="N13" s="12">
        <v>164.49</v>
      </c>
      <c r="O13" s="12">
        <v>164.47811253043193</v>
      </c>
      <c r="P13" s="12">
        <v>164.47811253043201</v>
      </c>
      <c r="Q13" s="31">
        <v>164.48634042694644</v>
      </c>
      <c r="R13" s="31">
        <v>164.48634042694644</v>
      </c>
      <c r="S13" s="12">
        <v>164.49</v>
      </c>
      <c r="T13" s="12">
        <v>164.49</v>
      </c>
      <c r="U13" s="12">
        <v>164.4863</v>
      </c>
      <c r="V13" s="12">
        <v>164.4863</v>
      </c>
      <c r="W13" s="12">
        <v>164.486340344383</v>
      </c>
      <c r="X13" s="12">
        <v>164.486340344383</v>
      </c>
      <c r="Y13" s="12">
        <v>164.48</v>
      </c>
      <c r="Z13" s="12">
        <v>164.48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164.48371484957161</v>
      </c>
      <c r="AP13" s="12">
        <f t="shared" si="1"/>
        <v>164.48371484957161</v>
      </c>
      <c r="AQ13" s="12">
        <f t="shared" ref="AQ13:AQ33" si="3">_xlfn.STDEV.S(E13,G13,I13,M13,O13,Q13,S13,U13,W13,Y13,AA13,AC13,AE13,AG13,AI13,AK13,AM13)</f>
        <v>7.5198988753824103E-3</v>
      </c>
      <c r="AR13" s="12">
        <f t="shared" si="2"/>
        <v>7.5198988753770804E-3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8.9555555675878085E-2</v>
      </c>
      <c r="AP14" s="12">
        <f t="shared" si="1"/>
        <v>8.9555555675878085E-2</v>
      </c>
      <c r="AQ14" s="12">
        <f t="shared" si="3"/>
        <v>3.79362036607752E-2</v>
      </c>
      <c r="AR14" s="12">
        <f t="shared" si="2"/>
        <v>3.79362036607752E-2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-2.0899999999999928</v>
      </c>
      <c r="F19" s="12">
        <f>F$11-F$13+F$12+198.6-10*LOG10(A19)-30-SUM(F$14:F$18)</f>
        <v>-27.304237554869516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>
        <v>-2.12</v>
      </c>
      <c r="N19" s="12">
        <v>-27.32</v>
      </c>
      <c r="O19" s="12">
        <v>-2.0699999999999998</v>
      </c>
      <c r="P19" s="12">
        <v>-27.28</v>
      </c>
      <c r="Q19" s="31">
        <v>-2.0803204070188883</v>
      </c>
      <c r="R19" s="31">
        <v>-27.290577982898867</v>
      </c>
      <c r="S19" s="12">
        <v>-2.08</v>
      </c>
      <c r="T19" s="12">
        <v>-27.29</v>
      </c>
      <c r="U19" s="12">
        <v>-2.1102799789895599</v>
      </c>
      <c r="V19" s="12">
        <v>-27.320537554869517</v>
      </c>
      <c r="W19" s="12">
        <v>-2.11</v>
      </c>
      <c r="X19" s="12"/>
      <c r="Y19" s="12">
        <v>-2.11</v>
      </c>
      <c r="Z19" s="12">
        <v>-27.32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-2.0978800788201317</v>
      </c>
      <c r="AP19" s="12">
        <f t="shared" si="1"/>
        <v>-27.305741373986329</v>
      </c>
      <c r="AQ19" s="12">
        <f t="shared" si="3"/>
        <v>3.3659237993176855E-2</v>
      </c>
      <c r="AR19" s="12">
        <f t="shared" si="2"/>
        <v>3.6420836822126809E-2</v>
      </c>
    </row>
    <row r="20" spans="1:44" ht="15.75" thickBot="1">
      <c r="A20" s="30"/>
      <c r="D20" s="33" t="s">
        <v>64</v>
      </c>
      <c r="E20" s="15">
        <f>ABS(E19-$AO$19)</f>
        <v>7.8800788201389693E-3</v>
      </c>
      <c r="F20" s="16">
        <f>ABS(F19-$AP$19)</f>
        <v>1.5038191168130766E-3</v>
      </c>
      <c r="G20" s="15">
        <f>ABS(G19-$AO$19)</f>
        <v>9.2119921179860675E-2</v>
      </c>
      <c r="H20" s="16">
        <f>ABS(H19-$AP$19)</f>
        <v>9.8496180883188345E-2</v>
      </c>
      <c r="I20" s="15">
        <f>ABS(I19-$AO$19)</f>
        <v>1.2440244552615276E-2</v>
      </c>
      <c r="J20" s="16">
        <f>ABS(J19-$AP$19)</f>
        <v>1.483652526639645E-2</v>
      </c>
      <c r="K20" s="15"/>
      <c r="L20" s="16"/>
      <c r="M20" s="15">
        <v>0.01</v>
      </c>
      <c r="N20" s="16">
        <v>0.06</v>
      </c>
      <c r="O20" s="15">
        <f>ABS(O19-$AO$19)</f>
        <v>2.7880078820131882E-2</v>
      </c>
      <c r="P20" s="16">
        <f>ABS(P19-$AP$19)</f>
        <v>2.5741373986328142E-2</v>
      </c>
      <c r="Q20" s="31"/>
      <c r="R20" s="31"/>
      <c r="S20" s="15">
        <f t="shared" ref="S20" si="4">ABS(S19-$AO$19)</f>
        <v>1.7880078820131651E-2</v>
      </c>
      <c r="T20" s="16">
        <f t="shared" ref="T20" si="5">ABS(T19-$AP$19)</f>
        <v>1.5741373986330132E-2</v>
      </c>
      <c r="U20" s="15">
        <f>ABS(U19-$AO$19)</f>
        <v>1.2399900169428157E-2</v>
      </c>
      <c r="V20" s="16">
        <f>ABS(V19-$AP$19)</f>
        <v>1.4796180883188015E-2</v>
      </c>
      <c r="W20" s="15"/>
      <c r="X20" s="16"/>
      <c r="Y20" s="15">
        <f>ABS(Y19-$AO$19)</f>
        <v>1.2119921179868154E-2</v>
      </c>
      <c r="Z20" s="16">
        <f>ABS(Z19-$AP$19)</f>
        <v>1.4258626013671005E-2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-2.0899999999999928</v>
      </c>
      <c r="F21" s="12">
        <f>F$11-F$13+F$12+198.6-10*LOG10(A21)-30-SUM(F$14:F$18)</f>
        <v>-22.53302500767289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>
        <v>-2.12</v>
      </c>
      <c r="N21" s="12">
        <v>-22.55</v>
      </c>
      <c r="O21" s="12">
        <v>-2.0699999999999998</v>
      </c>
      <c r="P21" s="12">
        <v>-22.51</v>
      </c>
      <c r="Q21" s="31">
        <v>-2.0803204070188883</v>
      </c>
      <c r="R21" s="31">
        <v>-22.519365435702241</v>
      </c>
      <c r="S21" s="12">
        <v>-2.08</v>
      </c>
      <c r="T21" s="12">
        <v>-22.52</v>
      </c>
      <c r="U21" s="12">
        <v>-2.1102799789895599</v>
      </c>
      <c r="V21" s="12">
        <v>-22.549325007672891</v>
      </c>
      <c r="W21" s="12"/>
      <c r="X21" s="12">
        <v>-22.54</v>
      </c>
      <c r="Y21" s="12">
        <v>-2.11</v>
      </c>
      <c r="Z21" s="12">
        <v>-22.55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-2.0963650886726484</v>
      </c>
      <c r="AP21" s="12">
        <f>AVERAGE(F21,J21,N21,P21,R21,T21,V21,X21,Z21,AB21,AD21,AF21,AH21,AJ21,AL21,AN21)</f>
        <v>-22.53567564478935</v>
      </c>
      <c r="AQ21" s="12">
        <f t="shared" si="3"/>
        <v>3.5684560925968153E-2</v>
      </c>
      <c r="AR21" s="12">
        <f t="shared" si="2"/>
        <v>3.417277916951092E-2</v>
      </c>
    </row>
    <row r="22" spans="1:44" ht="15.75" thickBot="1">
      <c r="A22" s="30"/>
      <c r="D22" s="33" t="s">
        <v>64</v>
      </c>
      <c r="E22" s="15">
        <f>ABS(E21-$AO$19)</f>
        <v>7.8800788201389693E-3</v>
      </c>
      <c r="F22" s="16">
        <f>ABS(F21-$AP$21)</f>
        <v>2.650637116460075E-3</v>
      </c>
      <c r="G22" s="15">
        <f>ABS(G21-$AO$19)</f>
        <v>9.2119921179860675E-2</v>
      </c>
      <c r="H22" s="16">
        <f>ABS(H21-$AP$21)</f>
        <v>9.7349362883541346E-2</v>
      </c>
      <c r="I22" s="15">
        <f>ABS(I21-$AO$19)</f>
        <v>1.2440244552615276E-2</v>
      </c>
      <c r="J22" s="16">
        <f>ABS(J21-$AP$21)</f>
        <v>1.3689707266749451E-2</v>
      </c>
      <c r="K22" s="15"/>
      <c r="L22" s="16"/>
      <c r="M22" s="15">
        <v>0.01</v>
      </c>
      <c r="N22" s="16">
        <v>0.03</v>
      </c>
      <c r="O22" s="15">
        <f>ABS(O21-$AO$21)</f>
        <v>2.6365088672648529E-2</v>
      </c>
      <c r="P22" s="16">
        <f>ABS(P21-$AP$21)</f>
        <v>2.5675644789348695E-2</v>
      </c>
      <c r="Q22" s="31"/>
      <c r="R22" s="31"/>
      <c r="S22" s="15">
        <f t="shared" ref="S22" si="6">ABS(S21-$AO$19)</f>
        <v>1.7880078820131651E-2</v>
      </c>
      <c r="T22" s="16">
        <f t="shared" ref="T22" si="7">ABS(T21-$AP$21)</f>
        <v>1.5675644789350685E-2</v>
      </c>
      <c r="U22" s="15">
        <f>ABS(U21-$AO$21)</f>
        <v>1.391489031691151E-2</v>
      </c>
      <c r="V22" s="16">
        <f>ABS(V21-$AP$21)</f>
        <v>1.3649362883541016E-2</v>
      </c>
      <c r="W22" s="16"/>
      <c r="X22" s="16"/>
      <c r="Y22" s="15">
        <f>ABS(Y21-$AO$21)</f>
        <v>1.3634911327351507E-2</v>
      </c>
      <c r="Z22" s="16">
        <f>ABS(Z21-$AP$21)</f>
        <v>1.4324355210650452E-2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-2.0899999999999928</v>
      </c>
      <c r="F23" s="12">
        <f>F$11-F$13+F$12+198.6-10*LOG10(A23)-30-SUM(F$14:F$18)</f>
        <v>-19.522725051033078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>
        <v>-2.12</v>
      </c>
      <c r="N23" s="12">
        <v>-19.54</v>
      </c>
      <c r="O23" s="12">
        <v>-2.0699999999999998</v>
      </c>
      <c r="P23" s="12">
        <v>-19.5</v>
      </c>
      <c r="Q23" s="31">
        <v>-2.0803204070188883</v>
      </c>
      <c r="R23" s="31">
        <v>-19.509065479062428</v>
      </c>
      <c r="S23" s="12">
        <v>-2.08</v>
      </c>
      <c r="T23" s="12">
        <v>-19.510000000000002</v>
      </c>
      <c r="U23" s="12">
        <v>-2.1102799789895599</v>
      </c>
      <c r="V23" s="12">
        <v>-19.539025051033086</v>
      </c>
      <c r="W23" s="12"/>
      <c r="X23" s="12">
        <v>-19.53</v>
      </c>
      <c r="Y23" s="12">
        <v>-2.11</v>
      </c>
      <c r="Z23" s="12">
        <v>-19.54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-2.0963650886726484</v>
      </c>
      <c r="AP23" s="12">
        <f>AVERAGE(F23,J23,N23,P23,R23,T23,V23,X23,Z23,AB23,AD23,AF23,AH23,AJ23,AL23,AN23)</f>
        <v>-19.525542330727209</v>
      </c>
      <c r="AQ23" s="12">
        <f t="shared" si="3"/>
        <v>3.5684560925968153E-2</v>
      </c>
      <c r="AR23" s="12">
        <f t="shared" si="2"/>
        <v>3.4117456699685293E-2</v>
      </c>
    </row>
    <row r="24" spans="1:44" ht="15.75" thickBot="1">
      <c r="A24" s="30"/>
      <c r="D24" s="33" t="s">
        <v>64</v>
      </c>
      <c r="E24" s="15">
        <f>ABS(E23-$AO$19)</f>
        <v>7.8800788201389693E-3</v>
      </c>
      <c r="F24" s="16">
        <f>ABS(F23-$AP$23)</f>
        <v>2.8172796941312583E-3</v>
      </c>
      <c r="G24" s="15">
        <f>ABS(G23-$AO$19)</f>
        <v>9.2119921179860675E-2</v>
      </c>
      <c r="H24" s="16">
        <f>ABS(H23-$AP$23)</f>
        <v>9.7182720305870163E-2</v>
      </c>
      <c r="I24" s="15">
        <f>ABS(I23-$AO$19)</f>
        <v>1.2440244552615276E-2</v>
      </c>
      <c r="J24" s="16">
        <f>ABS(J23-$AP$23)</f>
        <v>1.3523064689078268E-2</v>
      </c>
      <c r="K24" s="15">
        <f>ABS(K23-$AO$19)</f>
        <v>1.2440244552668123E-2</v>
      </c>
      <c r="L24" s="16">
        <f>ABS(L23-$AP$23)</f>
        <v>1.3523064689092479E-2</v>
      </c>
      <c r="M24" s="15">
        <v>0.01</v>
      </c>
      <c r="N24" s="16">
        <v>0.03</v>
      </c>
      <c r="O24" s="15">
        <f>ABS(O23-$AO$23)</f>
        <v>2.6365088672648529E-2</v>
      </c>
      <c r="P24" s="16">
        <f>ABS(P23-$AP$23)</f>
        <v>2.5542330727208906E-2</v>
      </c>
      <c r="Q24" s="31"/>
      <c r="R24" s="31"/>
      <c r="S24" s="15">
        <f t="shared" ref="S24" si="8">ABS(S23-$AO$19)</f>
        <v>1.7880078820131651E-2</v>
      </c>
      <c r="T24" s="16">
        <f t="shared" ref="T24" si="9">ABS(T23-$AP$23)</f>
        <v>1.5542330727207343E-2</v>
      </c>
      <c r="U24" s="15">
        <f>ABS(U23-$AO$23)</f>
        <v>1.391489031691151E-2</v>
      </c>
      <c r="V24" s="16">
        <f>ABS(V23-$AP$23)</f>
        <v>1.3482720305876938E-2</v>
      </c>
      <c r="W24" s="15"/>
      <c r="X24" s="38"/>
      <c r="Y24" s="15">
        <f>ABS(Y23-$AO$23)</f>
        <v>1.3634911327351507E-2</v>
      </c>
      <c r="Z24" s="16">
        <f>ABS(Z23-$AP$23)</f>
        <v>1.4457669272790241E-2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-2.0899999999999928</v>
      </c>
      <c r="F25" s="12">
        <f>F$11-F$13+F$12+198.6-10*LOG10(A25)-30-SUM(F$14:F$18)</f>
        <v>-16.512425094393265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>
        <v>-2.12</v>
      </c>
      <c r="N25" s="12">
        <v>-16.53</v>
      </c>
      <c r="O25" s="12">
        <v>-2.0699999999999998</v>
      </c>
      <c r="P25" s="12">
        <v>-16.489999999999998</v>
      </c>
      <c r="Q25" s="31">
        <v>-2.0803204070188883</v>
      </c>
      <c r="R25" s="31">
        <v>-16.498765522422616</v>
      </c>
      <c r="S25" s="12">
        <v>-2.08</v>
      </c>
      <c r="T25" s="12">
        <v>-16.5</v>
      </c>
      <c r="U25" s="12">
        <v>-2.1102799789895599</v>
      </c>
      <c r="V25" s="12">
        <v>-16.528725094393273</v>
      </c>
      <c r="W25" s="12"/>
      <c r="X25" s="12">
        <v>-16.52</v>
      </c>
      <c r="Y25" s="12">
        <v>-2.11</v>
      </c>
      <c r="Z25" s="12">
        <v>-16.52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-2.0963650886726484</v>
      </c>
      <c r="AP25" s="12">
        <f>AVERAGE(F25,J25,N25,P25,R25,T25,V25,X25,Z25,AB25,AD25,AF25,AH25,AJ25,AL25,AN25)</f>
        <v>-16.51429790555396</v>
      </c>
      <c r="AQ25" s="12">
        <f t="shared" si="3"/>
        <v>3.5684560925968153E-2</v>
      </c>
      <c r="AR25" s="12">
        <f t="shared" si="2"/>
        <v>3.4050074503037493E-2</v>
      </c>
    </row>
    <row r="26" spans="1:44" ht="15.75" thickBot="1">
      <c r="A26" s="30"/>
      <c r="D26" s="33" t="s">
        <v>64</v>
      </c>
      <c r="E26" s="15">
        <f>ABS(E25-$AO$19)</f>
        <v>7.8800788201389693E-3</v>
      </c>
      <c r="F26" s="16">
        <f>ABS(F25-$AP$25)</f>
        <v>1.8728111606947095E-3</v>
      </c>
      <c r="G26" s="15">
        <f>ABS(G25-$AO$19)</f>
        <v>9.2119921179860675E-2</v>
      </c>
      <c r="H26" s="16">
        <f>ABS(H25-$AP$25)</f>
        <v>9.8127188839306712E-2</v>
      </c>
      <c r="I26" s="15">
        <f>ABS(I25-$AO$19)</f>
        <v>1.2440244552615276E-2</v>
      </c>
      <c r="J26" s="16">
        <f>ABS(J25-$AP$25)</f>
        <v>1.4467533222514817E-2</v>
      </c>
      <c r="K26" s="15"/>
      <c r="L26" s="16">
        <f>ABS(L25-$AP$25)</f>
        <v>1.4467533222539686E-2</v>
      </c>
      <c r="M26" s="15">
        <v>0.01</v>
      </c>
      <c r="N26" s="16">
        <v>0.04</v>
      </c>
      <c r="O26" s="15">
        <f>ABS(O25-$AO$25)</f>
        <v>2.6365088672648529E-2</v>
      </c>
      <c r="P26" s="16">
        <f>ABS(P25-$AP$25)</f>
        <v>2.4297905553961385E-2</v>
      </c>
      <c r="Q26" s="31"/>
      <c r="R26" s="31"/>
      <c r="S26" s="15">
        <f t="shared" ref="S26" si="10">ABS(S25-$AO$19)</f>
        <v>1.7880078820131651E-2</v>
      </c>
      <c r="T26" s="16">
        <f t="shared" ref="T26" si="11">ABS(T25-$AP$25)</f>
        <v>1.4297905553959822E-2</v>
      </c>
      <c r="U26" s="15">
        <f>ABS(U25-$AO$25)</f>
        <v>1.391489031691151E-2</v>
      </c>
      <c r="V26" s="16">
        <f>ABS(V25-$AP$25)</f>
        <v>1.4427188839313487E-2</v>
      </c>
      <c r="W26" s="15"/>
      <c r="X26" s="16"/>
      <c r="Y26" s="15">
        <f>ABS(Y25-$AO$25)</f>
        <v>1.3634911327351507E-2</v>
      </c>
      <c r="Z26" s="16">
        <f>ABS(Z25-$AP$25)</f>
        <v>5.7020944460397516E-3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-2.0899999999999928</v>
      </c>
      <c r="F27" s="12">
        <f>F$11-F$13+F$12+198.6-10*LOG10(A27)-30-SUM(F$14:F$18)</f>
        <v>-13.502125137753453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>
        <v>-2.12</v>
      </c>
      <c r="N27" s="12">
        <v>-13.52</v>
      </c>
      <c r="O27" s="12">
        <v>-2.0699999999999998</v>
      </c>
      <c r="P27" s="12">
        <v>-13.48</v>
      </c>
      <c r="Q27" s="31">
        <v>-2.0803204070188883</v>
      </c>
      <c r="R27" s="31">
        <v>-13.488465565782803</v>
      </c>
      <c r="S27" s="12">
        <v>-2.08</v>
      </c>
      <c r="T27" s="12">
        <v>-13.49</v>
      </c>
      <c r="U27" s="12">
        <v>-2.1102799789895599</v>
      </c>
      <c r="V27" s="12">
        <v>-13.518425137753461</v>
      </c>
      <c r="W27" s="12"/>
      <c r="X27" s="12">
        <v>-13.51</v>
      </c>
      <c r="Y27" s="12">
        <v>-2.11</v>
      </c>
      <c r="Z27" s="12">
        <v>-13.51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-2.0963650886726484</v>
      </c>
      <c r="AP27" s="12">
        <f>AVERAGE(F27,J27,N27,P27,R27,T27,V27,X27,Z27,AB27,AD27,AF27,AH27,AJ27,AL27,AN27)</f>
        <v>-13.504164591491822</v>
      </c>
      <c r="AQ27" s="12">
        <f t="shared" si="3"/>
        <v>3.5684560925968153E-2</v>
      </c>
      <c r="AR27" s="12">
        <f t="shared" si="2"/>
        <v>3.3991120533001559E-2</v>
      </c>
    </row>
    <row r="28" spans="1:44" ht="15.75" thickBot="1">
      <c r="A28" s="30"/>
      <c r="D28" s="33" t="s">
        <v>64</v>
      </c>
      <c r="E28" s="15">
        <f>ABS(E27-$AO$19)</f>
        <v>7.8800788201389693E-3</v>
      </c>
      <c r="F28" s="16">
        <f>ABS(F27-$AP$27)</f>
        <v>2.0394537383694455E-3</v>
      </c>
      <c r="G28" s="15">
        <f>ABS(G27-$AO$19)</f>
        <v>9.2119921179860675E-2</v>
      </c>
      <c r="H28" s="16">
        <f>ABS(H27-$AP$27)</f>
        <v>9.7960546261630199E-2</v>
      </c>
      <c r="I28" s="15">
        <f>ABS(I27-$AO$19)</f>
        <v>1.2440244552615276E-2</v>
      </c>
      <c r="J28" s="16">
        <f>ABS(J27-$AP$27)</f>
        <v>1.4300890644840081E-2</v>
      </c>
      <c r="K28" s="15"/>
      <c r="L28" s="16">
        <f>ABS(L27-$AP$27)</f>
        <v>1.4300890644877384E-2</v>
      </c>
      <c r="M28" s="15">
        <v>0.01</v>
      </c>
      <c r="N28" s="16">
        <v>0.04</v>
      </c>
      <c r="O28" s="15">
        <f>ABS(O27-$AO$27)</f>
        <v>2.6365088672648529E-2</v>
      </c>
      <c r="P28" s="16">
        <f>ABS(P27-$AP$27)</f>
        <v>2.4164591491821596E-2</v>
      </c>
      <c r="Q28" s="31"/>
      <c r="R28" s="31"/>
      <c r="S28" s="15">
        <f t="shared" ref="S28" si="12">ABS(S27-$AO$19)</f>
        <v>1.7880078820131651E-2</v>
      </c>
      <c r="T28" s="16">
        <f t="shared" ref="T28" si="13">ABS(T27-$AP$27)</f>
        <v>1.416459149182181E-2</v>
      </c>
      <c r="U28" s="15">
        <f>ABS(U27-$AO$27)</f>
        <v>1.391489031691151E-2</v>
      </c>
      <c r="V28" s="16">
        <f>ABS(V27-$AP$27)</f>
        <v>1.4260546261638751E-2</v>
      </c>
      <c r="W28" s="15"/>
      <c r="X28" s="16"/>
      <c r="Y28" s="15">
        <f>ABS(Y27-$AO$27)</f>
        <v>1.3634911327351507E-2</v>
      </c>
      <c r="Z28" s="16">
        <f>ABS(Z27-$AP$27)</f>
        <v>5.835408508177764E-3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-2.0899999999999928</v>
      </c>
      <c r="F29" s="12">
        <f>F$11-F$13+F$12+198.6-10*LOG10(A29)-30-SUM(F$14:F$18)</f>
        <v>-11.741212547196643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>
        <v>-2.12</v>
      </c>
      <c r="N29" s="12">
        <v>-11.76</v>
      </c>
      <c r="O29" s="12">
        <v>-2.0699999999999998</v>
      </c>
      <c r="P29" s="12">
        <v>-11.72</v>
      </c>
      <c r="Q29" s="31">
        <v>-2.0803204070188883</v>
      </c>
      <c r="R29" s="31">
        <v>-11.72755297522599</v>
      </c>
      <c r="S29" s="12">
        <v>-2.08</v>
      </c>
      <c r="T29" s="12">
        <v>-11.73</v>
      </c>
      <c r="U29" s="12">
        <v>-2.1102799789895599</v>
      </c>
      <c r="V29" s="12">
        <v>-11.757512547196647</v>
      </c>
      <c r="W29" s="12"/>
      <c r="X29" s="12">
        <v>-11.75</v>
      </c>
      <c r="Y29" s="12">
        <v>-2.11</v>
      </c>
      <c r="Z29" s="12">
        <v>-11.75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-2.0963650886726484</v>
      </c>
      <c r="AP29" s="12">
        <f>AVERAGE(F29,J29,N29,P29,R29,T29,V29,X29,Z29,AB29,AD29,AF29,AH29,AJ29,AL29,AN29)</f>
        <v>-11.743758995688792</v>
      </c>
      <c r="AQ29" s="12">
        <f t="shared" si="3"/>
        <v>3.5684560925968153E-2</v>
      </c>
      <c r="AR29" s="12">
        <f t="shared" si="2"/>
        <v>3.3815671584844012E-2</v>
      </c>
    </row>
    <row r="30" spans="1:44" ht="15.75" thickBot="1">
      <c r="A30" s="30"/>
      <c r="D30" s="33" t="s">
        <v>64</v>
      </c>
      <c r="E30" s="15">
        <f>ABS(E29-$AO$19)</f>
        <v>7.8800788201389693E-3</v>
      </c>
      <c r="F30" s="16">
        <f>ABS(F29-$AP$29)</f>
        <v>2.5464484921489117E-3</v>
      </c>
      <c r="G30" s="15">
        <f>ABS(G29-$AO$19)</f>
        <v>9.2119921179860675E-2</v>
      </c>
      <c r="H30" s="16">
        <f>ABS(H29-$AP$29)</f>
        <v>9.7453551507850733E-2</v>
      </c>
      <c r="I30" s="15">
        <f>ABS(I29-$AO$19)</f>
        <v>1.2440244552615276E-2</v>
      </c>
      <c r="J30" s="16">
        <f>ABS(J29-$AP$29)</f>
        <v>1.3793895891057062E-2</v>
      </c>
      <c r="K30" s="15"/>
      <c r="L30" s="16"/>
      <c r="M30" s="15">
        <v>0.01</v>
      </c>
      <c r="N30" s="16">
        <v>0.04</v>
      </c>
      <c r="O30" s="15">
        <f>ABS(O29-$AO$29)</f>
        <v>2.6365088672648529E-2</v>
      </c>
      <c r="P30" s="16">
        <f>ABS(P29-$AP$29)</f>
        <v>2.3758995688790918E-2</v>
      </c>
      <c r="Q30" s="31"/>
      <c r="R30" s="31"/>
      <c r="S30" s="15">
        <f t="shared" ref="S30" si="14">ABS(S29-$AO$19)</f>
        <v>1.7880078820131651E-2</v>
      </c>
      <c r="T30" s="16">
        <f t="shared" ref="T30" si="15">ABS(T29-$AP$29)</f>
        <v>1.3758995688791131E-2</v>
      </c>
      <c r="U30" s="15">
        <f>ABS(U29-$AO$29)</f>
        <v>1.391489031691151E-2</v>
      </c>
      <c r="V30" s="16">
        <f>ABS(V29-$AP$29)</f>
        <v>1.3753551507855732E-2</v>
      </c>
      <c r="W30" s="15"/>
      <c r="X30" s="16"/>
      <c r="Y30" s="15">
        <f>ABS(Y29-$AO$29)</f>
        <v>1.3634911327351507E-2</v>
      </c>
      <c r="Z30" s="16">
        <f>ABS(Z29-$AP$29)</f>
        <v>6.2410043112084423E-3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-2.0899999999999928</v>
      </c>
      <c r="F31" s="12">
        <f>F$11-F$13+F$12+198.6-10*LOG10(A31)-30-SUM(F$14:F$18)</f>
        <v>-8.7309125905568301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>
        <v>-2.12</v>
      </c>
      <c r="N31" s="12">
        <v>-8.75</v>
      </c>
      <c r="O31" s="12">
        <v>-2.0699999999999998</v>
      </c>
      <c r="P31" s="12">
        <v>-8.7100000000000009</v>
      </c>
      <c r="Q31" s="31">
        <v>-2.0803204070188883</v>
      </c>
      <c r="R31" s="31">
        <v>-8.7172530185861774</v>
      </c>
      <c r="S31" s="12">
        <v>-2.08</v>
      </c>
      <c r="T31" s="12">
        <v>-8.7200000000000006</v>
      </c>
      <c r="U31" s="12">
        <v>-2.1102799789895599</v>
      </c>
      <c r="V31" s="12">
        <v>-8.7472125905568348</v>
      </c>
      <c r="W31" s="12"/>
      <c r="X31" s="12">
        <v>-8.74</v>
      </c>
      <c r="Y31" s="12">
        <v>-2.11</v>
      </c>
      <c r="Z31" s="12">
        <v>-8.74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-2.0963650886726484</v>
      </c>
      <c r="AP31" s="12">
        <f>AVERAGE(F31,J31,N31,P31,R31,T31,V31,X31,Z31,AB31,AD31,AF31,AH31,AJ31,AL31,AN31)</f>
        <v>-8.7336256816266538</v>
      </c>
      <c r="AQ31" s="12">
        <f t="shared" si="3"/>
        <v>3.5684560925968153E-2</v>
      </c>
      <c r="AR31" s="12">
        <f t="shared" si="2"/>
        <v>3.3759301061353608E-2</v>
      </c>
    </row>
    <row r="32" spans="1:44" ht="15.75" thickBot="1">
      <c r="A32" s="30"/>
      <c r="D32" s="33" t="s">
        <v>64</v>
      </c>
      <c r="E32" s="15">
        <f>ABS(E31-$AO$19)</f>
        <v>7.8800788201389693E-3</v>
      </c>
      <c r="F32" s="16">
        <f>ABS(F31-$AP$31)</f>
        <v>2.7130910698236477E-3</v>
      </c>
      <c r="G32" s="15">
        <f>ABS(G31-$AO$19)</f>
        <v>9.2119921179860675E-2</v>
      </c>
      <c r="H32" s="16">
        <f>ABS(H31-$AP$31)</f>
        <v>9.7286908930175997E-2</v>
      </c>
      <c r="I32" s="15">
        <f>ABS(I31-$AO$19)</f>
        <v>1.2440244552615276E-2</v>
      </c>
      <c r="J32" s="16">
        <f>ABS(J31-$AP$31)</f>
        <v>1.3627253313382326E-2</v>
      </c>
      <c r="K32" s="15"/>
      <c r="L32" s="16">
        <f>ABS(L31-$AP$31)</f>
        <v>1.3627253313405419E-2</v>
      </c>
      <c r="M32" s="15">
        <v>0.01</v>
      </c>
      <c r="N32" s="16">
        <v>0</v>
      </c>
      <c r="O32" s="15">
        <f>ABS(O31-$AO$31)</f>
        <v>2.6365088672648529E-2</v>
      </c>
      <c r="P32" s="16">
        <f>ABS(P31-$AP$31)</f>
        <v>2.3625681626652906E-2</v>
      </c>
      <c r="Q32" s="31"/>
      <c r="R32" s="31"/>
      <c r="S32" s="15">
        <f t="shared" ref="S32" si="16">ABS(S31-$AO$19)</f>
        <v>1.7880078820131651E-2</v>
      </c>
      <c r="T32" s="16">
        <f t="shared" ref="T32" si="17">ABS(T31-$AP$31)</f>
        <v>1.3625681626653119E-2</v>
      </c>
      <c r="U32" s="15">
        <f>ABS(U31-$AO$31)</f>
        <v>1.391489031691151E-2</v>
      </c>
      <c r="V32" s="16">
        <f>ABS(V31-$AP$31)</f>
        <v>1.3586908930180996E-2</v>
      </c>
      <c r="W32" s="15"/>
      <c r="X32" s="16"/>
      <c r="Y32" s="15">
        <f>ABS(Y31-$AO$31)</f>
        <v>1.3634911327351507E-2</v>
      </c>
      <c r="Z32" s="16">
        <f>ABS(Z31-$AP$31)</f>
        <v>6.3743183733464548E-3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-2.0899999999999928</v>
      </c>
      <c r="F33" s="12">
        <f>F$11-F$13+F$12+198.6-10*LOG10(A33)-30-SUM(F$14:F$18)</f>
        <v>-2.710312677277205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>
        <v>-2.12</v>
      </c>
      <c r="N33" s="12">
        <v>-2.73</v>
      </c>
      <c r="O33" s="12">
        <v>-2.0699999999999998</v>
      </c>
      <c r="P33" s="12">
        <v>-2.68</v>
      </c>
      <c r="Q33" s="31">
        <v>-2.0803204070188883</v>
      </c>
      <c r="R33" s="31">
        <v>-2.6966531053065523</v>
      </c>
      <c r="S33" s="12">
        <v>-2.08</v>
      </c>
      <c r="T33" s="12">
        <v>-2.7</v>
      </c>
      <c r="U33" s="12">
        <v>-2.1102799789895599</v>
      </c>
      <c r="V33" s="12">
        <v>-2.7266126772772097</v>
      </c>
      <c r="W33" s="12"/>
      <c r="X33" s="12">
        <v>-2.72</v>
      </c>
      <c r="Y33" s="12">
        <v>-2.11</v>
      </c>
      <c r="Z33" s="12">
        <v>-2.72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-2.0963650886726484</v>
      </c>
      <c r="AP33" s="12">
        <f>AVERAGE(F33,J33,N33,P33,R33,T33,V33,X33,Z33,AB33,AD33,AF33,AH33,AJ33,AL33,AN33)</f>
        <v>-2.7122479423912638</v>
      </c>
      <c r="AQ33" s="12">
        <f t="shared" si="3"/>
        <v>3.5684560925968153E-2</v>
      </c>
      <c r="AR33" s="12">
        <f t="shared" si="2"/>
        <v>3.4866547708929163E-2</v>
      </c>
    </row>
    <row r="34" spans="1:44" ht="15.75" thickBot="1">
      <c r="D34" s="33" t="s">
        <v>64</v>
      </c>
      <c r="E34" s="15">
        <f>ABS(E33-$AO$19)</f>
        <v>7.8800788201389693E-3</v>
      </c>
      <c r="F34" s="16">
        <f>ABS(F33-$AP$33)</f>
        <v>1.9352651140587263E-3</v>
      </c>
      <c r="G34" s="15">
        <f>ABS(G33-$AO$19)</f>
        <v>9.2119921179860675E-2</v>
      </c>
      <c r="H34" s="16">
        <f>ABS(H33-$AP$33)</f>
        <v>9.8064734885940918E-2</v>
      </c>
      <c r="I34" s="15">
        <f>ABS(I33-$AO$19)</f>
        <v>1.2440244552615276E-2</v>
      </c>
      <c r="J34" s="16">
        <f>ABS(J33-$AP$33)</f>
        <v>1.4405079269147247E-2</v>
      </c>
      <c r="K34" s="15"/>
      <c r="L34" s="16">
        <f>ABS(L33-$AP$33)</f>
        <v>1.4405079269166343E-2</v>
      </c>
      <c r="M34" s="15">
        <v>0.01</v>
      </c>
      <c r="N34" s="16">
        <v>0</v>
      </c>
      <c r="O34" s="15">
        <f>ABS(O33-$AO$33)</f>
        <v>2.6365088672648529E-2</v>
      </c>
      <c r="P34" s="16">
        <f>ABS(P33-$AP$33)</f>
        <v>3.2247942391263607E-2</v>
      </c>
      <c r="Q34" s="15"/>
      <c r="R34" s="16"/>
      <c r="S34" s="15">
        <f t="shared" ref="S34" si="18">ABS(S33-$AO$19)</f>
        <v>1.7880078820131651E-2</v>
      </c>
      <c r="T34" s="16">
        <f t="shared" ref="T34" si="19">ABS(T33-$AP$33)</f>
        <v>1.2247942391263589E-2</v>
      </c>
      <c r="U34" s="15">
        <f>ABS(U33-$AO$33)</f>
        <v>1.391489031691151E-2</v>
      </c>
      <c r="V34" s="16">
        <f>ABS(V33-$AP$33)</f>
        <v>1.4364734885945918E-2</v>
      </c>
      <c r="W34" s="15"/>
      <c r="X34" s="16"/>
      <c r="Y34" s="15">
        <f>ABS(Y33-$AO$33)</f>
        <v>1.3634911327351507E-2</v>
      </c>
      <c r="Z34" s="16">
        <f>ABS(Z33-$AP$33)</f>
        <v>7.752057608736429E-3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62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>
        <v>58</v>
      </c>
      <c r="N11" s="12">
        <v>23</v>
      </c>
      <c r="O11" s="12">
        <v>58.3</v>
      </c>
      <c r="P11" s="12">
        <v>23</v>
      </c>
      <c r="Q11" s="31">
        <v>58.3</v>
      </c>
      <c r="R11" s="31">
        <v>23</v>
      </c>
      <c r="S11" s="12">
        <v>58.3</v>
      </c>
      <c r="T11" s="12">
        <v>23</v>
      </c>
      <c r="U11" s="12">
        <v>58.3</v>
      </c>
      <c r="V11" s="12">
        <v>23</v>
      </c>
      <c r="W11" s="12">
        <v>58.3</v>
      </c>
      <c r="X11" s="12">
        <v>23</v>
      </c>
      <c r="Y11" s="12">
        <v>58.3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58.266666666666666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9.4868329805050486E-2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-12.799999999999999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1.8724445165742407E-15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</v>
      </c>
      <c r="Z13" s="12">
        <v>159.09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159.09546595936865</v>
      </c>
      <c r="AP13" s="12">
        <f t="shared" si="1"/>
        <v>159.09546595936865</v>
      </c>
      <c r="AQ13" s="12">
        <f t="shared" ref="AQ13:AQ33" si="3">_xlfn.STDEV.S(E13,G13,I13,M13,O13,Q13,S13,U13,W13,Y13,AA13,AC13,AE13,AG13,AI13,AK13,AM13)</f>
        <v>8.2181167602626993E-3</v>
      </c>
      <c r="AR13" s="12">
        <f t="shared" si="2"/>
        <v>8.2181167602626993E-3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8.9555555675878085E-2</v>
      </c>
      <c r="AP14" s="12">
        <f t="shared" si="1"/>
        <v>8.9555555675878085E-2</v>
      </c>
      <c r="AQ14" s="12">
        <f t="shared" si="3"/>
        <v>3.79362036607752E-2</v>
      </c>
      <c r="AR14" s="12">
        <f t="shared" si="2"/>
        <v>3.79362036607752E-2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-2.1000000000000121</v>
      </c>
      <c r="F19" s="12">
        <f>F$11-F$13+F$12+198.6-10*LOG10(A19)-30-SUM(F$14:F$18)</f>
        <v>-21.91423755486953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>
        <v>-2.13</v>
      </c>
      <c r="N19" s="12">
        <v>-21.93</v>
      </c>
      <c r="O19" s="12">
        <v>-2.08</v>
      </c>
      <c r="P19" s="12">
        <v>-21.89</v>
      </c>
      <c r="Q19" s="31">
        <v>-2.0934604174883589</v>
      </c>
      <c r="R19" s="31">
        <v>-21.903717993368303</v>
      </c>
      <c r="S19" s="12">
        <v>-2.09</v>
      </c>
      <c r="T19" s="12">
        <v>-21.9</v>
      </c>
      <c r="U19" s="12">
        <v>-2.123479978989586</v>
      </c>
      <c r="V19" s="12">
        <v>-21.933737554869523</v>
      </c>
      <c r="W19" s="12">
        <v>-2.12</v>
      </c>
      <c r="X19" s="12"/>
      <c r="Y19" s="12">
        <v>-2.11</v>
      </c>
      <c r="Z19" s="12">
        <v>-21.92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-2.1078223013798465</v>
      </c>
      <c r="AP19" s="12">
        <f t="shared" si="1"/>
        <v>-21.915676374365994</v>
      </c>
      <c r="AQ19" s="12">
        <f t="shared" si="3"/>
        <v>3.3567215648503589E-2</v>
      </c>
      <c r="AR19" s="12">
        <f t="shared" si="2"/>
        <v>3.6332835545104719E-2</v>
      </c>
    </row>
    <row r="20" spans="1:44" ht="15.75" thickBot="1">
      <c r="A20" s="30"/>
      <c r="D20" s="33" t="s">
        <v>64</v>
      </c>
      <c r="E20" s="15">
        <f>ABS(E19-$AO$19)</f>
        <v>7.8223013798344176E-3</v>
      </c>
      <c r="F20" s="16">
        <f>ABS(F19-$AP$19)</f>
        <v>1.4388194964638501E-3</v>
      </c>
      <c r="G20" s="15">
        <f>ABS(G19-$AO$19)</f>
        <v>9.2177698620165227E-2</v>
      </c>
      <c r="H20" s="16">
        <f>ABS(H19-$AP$19)</f>
        <v>9.8561180503537571E-2</v>
      </c>
      <c r="I20" s="15">
        <f>ABS(I19-$AO$19)</f>
        <v>1.5638014560815261E-2</v>
      </c>
      <c r="J20" s="16">
        <f>ABS(J19-$AP$19)</f>
        <v>1.8041517454612688E-2</v>
      </c>
      <c r="K20" s="15"/>
      <c r="L20" s="16"/>
      <c r="M20" s="15">
        <v>0.01</v>
      </c>
      <c r="N20" s="16">
        <v>0.01</v>
      </c>
      <c r="O20" s="15">
        <f>ABS(O19-$AO$19)</f>
        <v>2.7822301379846426E-2</v>
      </c>
      <c r="P20" s="16">
        <f>ABS(P19-$AP$19)</f>
        <v>2.5676374365993127E-2</v>
      </c>
      <c r="Q20" s="31"/>
      <c r="R20" s="31"/>
      <c r="S20" s="15">
        <f t="shared" ref="S20" si="4">ABS(S19-$AO$19)</f>
        <v>1.7822301379846639E-2</v>
      </c>
      <c r="T20" s="16">
        <f t="shared" ref="T20" si="5">ABS(T19-$AP$19)</f>
        <v>1.5676374365995116E-2</v>
      </c>
      <c r="U20" s="15">
        <f>ABS(U19-$AO$19)</f>
        <v>1.5657677609739462E-2</v>
      </c>
      <c r="V20" s="16">
        <f>ABS(V19-$AP$19)</f>
        <v>1.8061180503529783E-2</v>
      </c>
      <c r="W20" s="15"/>
      <c r="X20" s="16"/>
      <c r="Y20" s="15">
        <f>ABS(Y19-$AO$19)</f>
        <v>2.1776986201533788E-3</v>
      </c>
      <c r="Z20" s="16">
        <f>ABS(Z19-$AP$19)</f>
        <v>4.3236256340080104E-3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-2.1000000000000121</v>
      </c>
      <c r="F21" s="12">
        <f>F$11-F$13+F$12+198.6-10*LOG10(A21)-30-SUM(F$14:F$18)</f>
        <v>-17.143025007672904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>
        <v>-2.13</v>
      </c>
      <c r="N21" s="12">
        <v>-17.16</v>
      </c>
      <c r="O21" s="12">
        <v>-2.08</v>
      </c>
      <c r="P21" s="12">
        <v>-17.12</v>
      </c>
      <c r="Q21" s="31">
        <v>-2.0934604174883589</v>
      </c>
      <c r="R21" s="31">
        <v>-17.132505446171677</v>
      </c>
      <c r="S21" s="12">
        <v>-2.09</v>
      </c>
      <c r="T21" s="12">
        <v>-17.13</v>
      </c>
      <c r="U21" s="12">
        <v>-2.123479978989586</v>
      </c>
      <c r="V21" s="12">
        <v>-17.162525007672897</v>
      </c>
      <c r="W21" s="12"/>
      <c r="X21" s="12">
        <v>-17.149999999999999</v>
      </c>
      <c r="Y21" s="12">
        <v>-2.11</v>
      </c>
      <c r="Z21" s="12">
        <v>-17.149999999999999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-2.1063000890523274</v>
      </c>
      <c r="AP21" s="12">
        <f>AVERAGE(F21,J21,N21,P21,R21,T21,V21,X21,Z21,AB21,AD21,AF21,AH21,AJ21,AL21,AN21)</f>
        <v>-17.145617867349053</v>
      </c>
      <c r="AQ21" s="12">
        <f t="shared" si="3"/>
        <v>3.5586315935754523E-2</v>
      </c>
      <c r="AR21" s="12">
        <f t="shared" si="2"/>
        <v>3.40497634211313E-2</v>
      </c>
    </row>
    <row r="22" spans="1:44" ht="15.75" thickBot="1">
      <c r="A22" s="30"/>
      <c r="D22" s="33" t="s">
        <v>64</v>
      </c>
      <c r="E22" s="15">
        <f>ABS(E21-$AO$19)</f>
        <v>7.8223013798344176E-3</v>
      </c>
      <c r="F22" s="16">
        <f>ABS(F21-$AP$21)</f>
        <v>2.592859676148862E-3</v>
      </c>
      <c r="G22" s="15">
        <f>ABS(G21-$AO$19)</f>
        <v>9.2177698620165227E-2</v>
      </c>
      <c r="H22" s="16">
        <f>ABS(H21-$AP$21)</f>
        <v>9.7407140323852559E-2</v>
      </c>
      <c r="I22" s="15">
        <f>ABS(I21-$AO$19)</f>
        <v>1.5638014560815261E-2</v>
      </c>
      <c r="J22" s="16">
        <f>ABS(J21-$AP$21)</f>
        <v>1.6887477274927676E-2</v>
      </c>
      <c r="K22" s="15"/>
      <c r="L22" s="16"/>
      <c r="M22" s="15">
        <v>0.01</v>
      </c>
      <c r="N22" s="16">
        <v>0.03</v>
      </c>
      <c r="O22" s="15">
        <f>ABS(O21-$AO$21)</f>
        <v>2.630008905232728E-2</v>
      </c>
      <c r="P22" s="16">
        <f>ABS(P21-$AP$21)</f>
        <v>2.5617867349051693E-2</v>
      </c>
      <c r="Q22" s="31"/>
      <c r="R22" s="31"/>
      <c r="S22" s="15">
        <f t="shared" ref="S22:S26" si="6">ABS(S21-$AO$19)</f>
        <v>1.7822301379846639E-2</v>
      </c>
      <c r="T22" s="16">
        <f t="shared" ref="T22" si="7">ABS(T21-$AP$21)</f>
        <v>1.5617867349053682E-2</v>
      </c>
      <c r="U22" s="15">
        <f>ABS(U21-$AO$21)</f>
        <v>1.7179889937258608E-2</v>
      </c>
      <c r="V22" s="16">
        <f>ABS(V21-$AP$21)</f>
        <v>1.6907140323844772E-2</v>
      </c>
      <c r="W22" s="16"/>
      <c r="X22" s="16"/>
      <c r="Y22" s="15">
        <f>ABS(Y21-$AO$21)</f>
        <v>3.6999109476725245E-3</v>
      </c>
      <c r="Z22" s="16">
        <f>ABS(Z21-$AP$21)</f>
        <v>4.3821326509458913E-3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-2.1000000000000121</v>
      </c>
      <c r="F23" s="12">
        <f>F$11-F$13+F$12+198.6-10*LOG10(A23)-30-SUM(F$14:F$18)</f>
        <v>-14.132725051033091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>
        <v>-2.13</v>
      </c>
      <c r="N23" s="12">
        <v>-14.15</v>
      </c>
      <c r="O23" s="12">
        <v>-2.08</v>
      </c>
      <c r="P23" s="12">
        <v>-14.11</v>
      </c>
      <c r="Q23" s="31">
        <v>-2.0934604174883589</v>
      </c>
      <c r="R23" s="31">
        <v>-14.122205489531865</v>
      </c>
      <c r="S23" s="12">
        <v>-2.09</v>
      </c>
      <c r="T23" s="12">
        <v>-14.12</v>
      </c>
      <c r="U23" s="12">
        <v>-2.123479978989586</v>
      </c>
      <c r="V23" s="12">
        <v>-14.152225051033092</v>
      </c>
      <c r="W23" s="12"/>
      <c r="X23" s="12">
        <v>-14.14</v>
      </c>
      <c r="Y23" s="12">
        <v>-2.11</v>
      </c>
      <c r="Z23" s="12">
        <v>-14.14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-2.1063000890523274</v>
      </c>
      <c r="AP23" s="12">
        <f>AVERAGE(F23,J23,N23,P23,R23,T23,V23,X23,Z23,AB23,AD23,AF23,AH23,AJ23,AL23,AN23)</f>
        <v>-14.135484553286915</v>
      </c>
      <c r="AQ23" s="12">
        <f t="shared" si="3"/>
        <v>3.5586315935754523E-2</v>
      </c>
      <c r="AR23" s="12">
        <f t="shared" si="2"/>
        <v>3.3984690155096121E-2</v>
      </c>
    </row>
    <row r="24" spans="1:44" ht="15.75" thickBot="1">
      <c r="A24" s="30"/>
      <c r="D24" s="33" t="s">
        <v>64</v>
      </c>
      <c r="E24" s="15">
        <f>ABS(E23-$AO$19)</f>
        <v>7.8223013798344176E-3</v>
      </c>
      <c r="F24" s="16">
        <f>ABS(F23-$AP$23)</f>
        <v>2.759502253823598E-3</v>
      </c>
      <c r="G24" s="15">
        <f>ABS(G23-$AO$19)</f>
        <v>9.2177698620165227E-2</v>
      </c>
      <c r="H24" s="16">
        <f>ABS(H23-$AP$23)</f>
        <v>9.7240497746176047E-2</v>
      </c>
      <c r="I24" s="15">
        <f>ABS(I23-$AO$19)</f>
        <v>1.5638014560815261E-2</v>
      </c>
      <c r="J24" s="16">
        <f>ABS(J23-$AP$23)</f>
        <v>1.672083469725294E-2</v>
      </c>
      <c r="K24" s="15">
        <f>ABS(K23-$AO$19)</f>
        <v>1.5638014560833469E-2</v>
      </c>
      <c r="L24" s="16">
        <f>ABS(L23-$AP$23)</f>
        <v>1.6720834697284914E-2</v>
      </c>
      <c r="M24" s="15">
        <v>0.01</v>
      </c>
      <c r="N24" s="16">
        <v>0.02</v>
      </c>
      <c r="O24" s="15">
        <f>ABS(O23-$AO$23)</f>
        <v>2.630008905232728E-2</v>
      </c>
      <c r="P24" s="16">
        <f>ABS(P23-$AP$23)</f>
        <v>2.5484553286915457E-2</v>
      </c>
      <c r="Q24" s="31"/>
      <c r="R24" s="31"/>
      <c r="S24" s="15">
        <f t="shared" si="6"/>
        <v>1.7822301379846639E-2</v>
      </c>
      <c r="T24" s="16">
        <f t="shared" ref="T24" si="8">ABS(T23-$AP$23)</f>
        <v>1.548455328691567E-2</v>
      </c>
      <c r="U24" s="15">
        <f>ABS(U23-$AO$23)</f>
        <v>1.7179889937258608E-2</v>
      </c>
      <c r="V24" s="16">
        <f>ABS(V23-$AP$23)</f>
        <v>1.6740497746177141E-2</v>
      </c>
      <c r="W24" s="15"/>
      <c r="X24" s="38"/>
      <c r="Y24" s="15">
        <f>ABS(Y23-$AO$23)</f>
        <v>3.6999109476725245E-3</v>
      </c>
      <c r="Z24" s="16">
        <f>ABS(Z23-$AP$23)</f>
        <v>4.5154467130856801E-3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-2.1000000000000121</v>
      </c>
      <c r="F25" s="12">
        <f>F$11-F$13+F$12+198.6-10*LOG10(A25)-30-SUM(F$14:F$18)</f>
        <v>-11.122425094393279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>
        <v>-2.13</v>
      </c>
      <c r="N25" s="12">
        <v>-11.14</v>
      </c>
      <c r="O25" s="12">
        <v>-2.08</v>
      </c>
      <c r="P25" s="12">
        <v>-11.1</v>
      </c>
      <c r="Q25" s="31">
        <v>-2.0934604174883589</v>
      </c>
      <c r="R25" s="31">
        <v>-11.111905532892052</v>
      </c>
      <c r="S25" s="12">
        <v>-2.09</v>
      </c>
      <c r="T25" s="12">
        <v>-11.11</v>
      </c>
      <c r="U25" s="12">
        <v>-2.123479978989586</v>
      </c>
      <c r="V25" s="12">
        <v>-11.141925094393279</v>
      </c>
      <c r="W25" s="12"/>
      <c r="X25" s="12">
        <v>-11.13</v>
      </c>
      <c r="Y25" s="12">
        <v>-2.11</v>
      </c>
      <c r="Z25" s="12">
        <v>-11.13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-2.1063000890523274</v>
      </c>
      <c r="AP25" s="12">
        <f>AVERAGE(F25,J25,N25,P25,R25,T25,V25,X25,Z25,AB25,AD25,AF25,AH25,AJ25,AL25,AN25)</f>
        <v>-11.125351239224775</v>
      </c>
      <c r="AQ25" s="12">
        <f t="shared" si="3"/>
        <v>3.5586315935754523E-2</v>
      </c>
      <c r="AR25" s="12">
        <f t="shared" si="2"/>
        <v>3.3920228866981809E-2</v>
      </c>
    </row>
    <row r="26" spans="1:44" ht="15.75" thickBot="1">
      <c r="A26" s="30"/>
      <c r="D26" s="33" t="s">
        <v>64</v>
      </c>
      <c r="E26" s="15">
        <f>ABS(E25-$AO$19)</f>
        <v>7.8223013798344176E-3</v>
      </c>
      <c r="F26" s="16">
        <f>ABS(F25-$AP$25)</f>
        <v>2.9261448314965577E-3</v>
      </c>
      <c r="G26" s="15">
        <f>ABS(G25-$AO$19)</f>
        <v>9.2177698620165227E-2</v>
      </c>
      <c r="H26" s="16">
        <f>ABS(H25-$AP$25)</f>
        <v>9.7073855168503087E-2</v>
      </c>
      <c r="I26" s="15">
        <f>ABS(I25-$AO$19)</f>
        <v>1.5638014560815261E-2</v>
      </c>
      <c r="J26" s="16">
        <f>ABS(J25-$AP$25)</f>
        <v>1.655419211957998E-2</v>
      </c>
      <c r="K26" s="15"/>
      <c r="L26" s="16">
        <f>ABS(L25-$AP$25)</f>
        <v>1.6554192119624389E-2</v>
      </c>
      <c r="M26" s="15">
        <v>0.01</v>
      </c>
      <c r="N26" s="16">
        <v>0.02</v>
      </c>
      <c r="O26" s="15">
        <f>ABS(O25-$AO$25)</f>
        <v>2.630008905232728E-2</v>
      </c>
      <c r="P26" s="16">
        <f>ABS(P25-$AP$25)</f>
        <v>2.5351239224775668E-2</v>
      </c>
      <c r="Q26" s="31"/>
      <c r="R26" s="31"/>
      <c r="S26" s="15">
        <f t="shared" si="6"/>
        <v>1.7822301379846639E-2</v>
      </c>
      <c r="T26" s="16">
        <f t="shared" ref="T26" si="9">ABS(T25-$AP$25)</f>
        <v>1.5351239224775881E-2</v>
      </c>
      <c r="U26" s="15">
        <f>ABS(U25-$AO$25)</f>
        <v>1.7179889937258608E-2</v>
      </c>
      <c r="V26" s="16">
        <f>ABS(V25-$AP$25)</f>
        <v>1.6573855168504181E-2</v>
      </c>
      <c r="W26" s="15"/>
      <c r="X26" s="16"/>
      <c r="Y26" s="15">
        <f>ABS(Y25-$AO$25)</f>
        <v>3.6999109476725245E-3</v>
      </c>
      <c r="Z26" s="16">
        <f>ABS(Z25-$AP$25)</f>
        <v>4.6487607752254689E-3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-2.1000000000000121</v>
      </c>
      <c r="F27" s="12">
        <f>F$11-F$13+F$12+198.6-10*LOG10(A27)-30-SUM(F$14:F$18)</f>
        <v>-8.1121251377534698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>
        <v>-2.13</v>
      </c>
      <c r="N27" s="12">
        <v>-8.1300000000000008</v>
      </c>
      <c r="O27" s="12">
        <v>-2.08</v>
      </c>
      <c r="P27" s="12">
        <v>-8.09</v>
      </c>
      <c r="Q27" s="31">
        <v>-2.0934604174883589</v>
      </c>
      <c r="R27" s="31">
        <v>-8.1016055762522399</v>
      </c>
      <c r="S27" s="12">
        <v>-2.09</v>
      </c>
      <c r="T27" s="12">
        <v>-8.1</v>
      </c>
      <c r="U27" s="12">
        <v>-2.123479978989586</v>
      </c>
      <c r="V27" s="12">
        <v>-8.131625137753467</v>
      </c>
      <c r="W27" s="12"/>
      <c r="X27" s="12">
        <v>-8.1199999999999992</v>
      </c>
      <c r="Y27" s="12">
        <v>-2.11</v>
      </c>
      <c r="Z27" s="12">
        <v>-8.1199999999999992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-2.1063000890523274</v>
      </c>
      <c r="AP27" s="12">
        <f>AVERAGE(F27,J27,N27,P27,R27,T27,V27,X27,Z27,AB27,AD27,AF27,AH27,AJ27,AL27,AN27)</f>
        <v>-8.1152179251626357</v>
      </c>
      <c r="AQ27" s="12">
        <f t="shared" si="3"/>
        <v>3.5586315935754523E-2</v>
      </c>
      <c r="AR27" s="12">
        <f t="shared" si="2"/>
        <v>3.385638305233854E-2</v>
      </c>
    </row>
    <row r="28" spans="1:44" ht="15.75" thickBot="1">
      <c r="A28" s="30"/>
      <c r="D28" s="33" t="s">
        <v>64</v>
      </c>
      <c r="E28" s="15">
        <f>ABS(E27-$AO$19)</f>
        <v>7.8223013798344176E-3</v>
      </c>
      <c r="F28" s="16">
        <f>ABS(F27-$AP$27)</f>
        <v>3.0927874091659646E-3</v>
      </c>
      <c r="G28" s="15">
        <f>ABS(G27-$AO$19)</f>
        <v>9.2177698620165227E-2</v>
      </c>
      <c r="H28" s="16">
        <f>ABS(H27-$AP$27)</f>
        <v>9.690721259083368E-2</v>
      </c>
      <c r="I28" s="15">
        <f>ABS(I27-$AO$19)</f>
        <v>1.5638014560815261E-2</v>
      </c>
      <c r="J28" s="16">
        <f>ABS(J27-$AP$27)</f>
        <v>1.6387549541907021E-2</v>
      </c>
      <c r="K28" s="15"/>
      <c r="L28" s="16"/>
      <c r="M28" s="15">
        <v>0.01</v>
      </c>
      <c r="N28" s="16">
        <v>0.01</v>
      </c>
      <c r="O28" s="15">
        <f>ABS(O27-$AO$27)</f>
        <v>2.630008905232728E-2</v>
      </c>
      <c r="P28" s="16">
        <f>ABS(P27-$AP$27)</f>
        <v>2.5217925162635879E-2</v>
      </c>
      <c r="Q28" s="31"/>
      <c r="R28" s="31"/>
      <c r="S28" s="15">
        <f t="shared" ref="S28:S32" si="10">ABS(S27-$AO$19)</f>
        <v>1.7822301379846639E-2</v>
      </c>
      <c r="T28" s="16">
        <f t="shared" ref="T28" si="11">ABS(T27-$AP$27)</f>
        <v>1.5217925162636092E-2</v>
      </c>
      <c r="U28" s="15">
        <f>ABS(U27-$AO$27)</f>
        <v>1.7179889937258608E-2</v>
      </c>
      <c r="V28" s="16">
        <f>ABS(V27-$AP$27)</f>
        <v>1.6407212590831222E-2</v>
      </c>
      <c r="W28" s="15"/>
      <c r="X28" s="16"/>
      <c r="Y28" s="15">
        <f>ABS(Y27-$AO$27)</f>
        <v>3.6999109476725245E-3</v>
      </c>
      <c r="Z28" s="16">
        <f>ABS(Z27-$AP$27)</f>
        <v>4.7820748373634814E-3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-2.1000000000000121</v>
      </c>
      <c r="F29" s="12">
        <f>F$11-F$13+F$12+198.6-10*LOG10(A29)-30-SUM(F$14:F$18)</f>
        <v>-6.3512125471966563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>
        <v>-2.13</v>
      </c>
      <c r="N29" s="12">
        <v>-6.37</v>
      </c>
      <c r="O29" s="12">
        <v>-2.08</v>
      </c>
      <c r="P29" s="12">
        <v>-6.33</v>
      </c>
      <c r="Q29" s="31">
        <v>-2.0934604174883589</v>
      </c>
      <c r="R29" s="31">
        <v>-6.3406929856954264</v>
      </c>
      <c r="S29" s="12">
        <v>-2.09</v>
      </c>
      <c r="T29" s="12">
        <v>-6.34</v>
      </c>
      <c r="U29" s="12">
        <v>-2.123479978989586</v>
      </c>
      <c r="V29" s="12">
        <v>-6.3707125471966535</v>
      </c>
      <c r="W29" s="12"/>
      <c r="X29" s="12">
        <v>-6.36</v>
      </c>
      <c r="Y29" s="12">
        <v>-2.11</v>
      </c>
      <c r="Z29" s="12">
        <v>-6.36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-2.1063000890523274</v>
      </c>
      <c r="AP29" s="12">
        <f>AVERAGE(F29,J29,N29,P29,R29,T29,V29,X29,Z29,AB29,AD29,AF29,AH29,AJ29,AL29,AN29)</f>
        <v>-6.354812329359607</v>
      </c>
      <c r="AQ29" s="12">
        <f t="shared" si="3"/>
        <v>3.5586315935754523E-2</v>
      </c>
      <c r="AR29" s="12">
        <f t="shared" si="2"/>
        <v>3.3665958781392794E-2</v>
      </c>
    </row>
    <row r="30" spans="1:44" ht="15.75" thickBot="1">
      <c r="A30" s="30"/>
      <c r="D30" s="33" t="s">
        <v>64</v>
      </c>
      <c r="E30" s="15">
        <f>ABS(E29-$AO$19)</f>
        <v>7.8223013798344176E-3</v>
      </c>
      <c r="F30" s="16">
        <f>ABS(F29-$AP$29)</f>
        <v>3.5997821629507598E-3</v>
      </c>
      <c r="G30" s="15">
        <f>ABS(G29-$AO$19)</f>
        <v>9.2177698620165227E-2</v>
      </c>
      <c r="H30" s="16">
        <f>ABS(H29-$AP$29)</f>
        <v>9.6400217837048885E-2</v>
      </c>
      <c r="I30" s="15">
        <f>ABS(I29-$AO$19)</f>
        <v>1.5638014560815261E-2</v>
      </c>
      <c r="J30" s="16">
        <f>ABS(J29-$AP$29)</f>
        <v>1.5880554788122225E-2</v>
      </c>
      <c r="K30" s="15"/>
      <c r="L30" s="16"/>
      <c r="M30" s="15">
        <v>0.01</v>
      </c>
      <c r="N30" s="16">
        <v>0.01</v>
      </c>
      <c r="O30" s="15">
        <f>ABS(O29-$AO$29)</f>
        <v>2.630008905232728E-2</v>
      </c>
      <c r="P30" s="16">
        <f>ABS(P29-$AP$29)</f>
        <v>2.4812329359606977E-2</v>
      </c>
      <c r="Q30" s="31"/>
      <c r="R30" s="31"/>
      <c r="S30" s="15">
        <f t="shared" si="10"/>
        <v>1.7822301379846639E-2</v>
      </c>
      <c r="T30" s="16">
        <f t="shared" ref="T30" si="12">ABS(T29-$AP$29)</f>
        <v>1.481232935960719E-2</v>
      </c>
      <c r="U30" s="15">
        <f>ABS(U29-$AO$29)</f>
        <v>1.7179889937258608E-2</v>
      </c>
      <c r="V30" s="16">
        <f>ABS(V29-$AP$29)</f>
        <v>1.5900217837046426E-2</v>
      </c>
      <c r="W30" s="15"/>
      <c r="X30" s="16"/>
      <c r="Y30" s="15">
        <f>ABS(Y29-$AO$29)</f>
        <v>3.6999109476725245E-3</v>
      </c>
      <c r="Z30" s="16">
        <f>ABS(Z29-$AP$29)</f>
        <v>5.1876706403932715E-3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-2.1000000000000121</v>
      </c>
      <c r="F31" s="12">
        <f>F$11-F$13+F$12+198.6-10*LOG10(A31)-30-SUM(F$14:F$18)</f>
        <v>-3.3409125905568438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>
        <v>-2.13</v>
      </c>
      <c r="N31" s="12">
        <v>-3.36</v>
      </c>
      <c r="O31" s="12">
        <v>-2.08</v>
      </c>
      <c r="P31" s="12">
        <v>-3.32</v>
      </c>
      <c r="Q31" s="31">
        <v>-2.0934604174883589</v>
      </c>
      <c r="R31" s="31">
        <v>-3.3303930290556139</v>
      </c>
      <c r="S31" s="12">
        <v>-2.09</v>
      </c>
      <c r="T31" s="12">
        <v>-3.33</v>
      </c>
      <c r="U31" s="12">
        <v>-2.123479978989586</v>
      </c>
      <c r="V31" s="12">
        <v>-3.3604125905568409</v>
      </c>
      <c r="W31" s="12"/>
      <c r="X31" s="12">
        <v>-3.35</v>
      </c>
      <c r="Y31" s="12">
        <v>-2.11</v>
      </c>
      <c r="Z31" s="12">
        <v>-3.35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-2.1063000890523274</v>
      </c>
      <c r="AP31" s="12">
        <f>AVERAGE(F31,J31,N31,P31,R31,T31,V31,X31,Z31,AB31,AD31,AF31,AH31,AJ31,AL31,AN31)</f>
        <v>-3.3446790152974688</v>
      </c>
      <c r="AQ31" s="12">
        <f t="shared" si="3"/>
        <v>3.5586315935754523E-2</v>
      </c>
      <c r="AR31" s="12">
        <f t="shared" si="2"/>
        <v>3.3604636430990091E-2</v>
      </c>
    </row>
    <row r="32" spans="1:44" ht="15.75" thickBot="1">
      <c r="A32" s="30"/>
      <c r="D32" s="33" t="s">
        <v>64</v>
      </c>
      <c r="E32" s="15">
        <f>ABS(E31-$AO$19)</f>
        <v>7.8223013798344176E-3</v>
      </c>
      <c r="F32" s="16">
        <f>ABS(F31-$AP$31)</f>
        <v>3.7664247406250517E-3</v>
      </c>
      <c r="G32" s="15">
        <f>ABS(G31-$AO$19)</f>
        <v>9.2177698620165227E-2</v>
      </c>
      <c r="H32" s="16">
        <f>ABS(H31-$AP$31)</f>
        <v>9.6233575259374593E-2</v>
      </c>
      <c r="I32" s="15">
        <f>ABS(I31-$AO$19)</f>
        <v>1.5638014560815261E-2</v>
      </c>
      <c r="J32" s="16">
        <f>ABS(J31-$AP$31)</f>
        <v>1.5713912210447933E-2</v>
      </c>
      <c r="K32" s="15"/>
      <c r="L32" s="16">
        <f>ABS(L31-$AP$31)</f>
        <v>1.5713912210471026E-2</v>
      </c>
      <c r="M32" s="15">
        <v>0.01</v>
      </c>
      <c r="N32" s="16">
        <v>0.01</v>
      </c>
      <c r="O32" s="15">
        <f>ABS(O31-$AO$31)</f>
        <v>2.630008905232728E-2</v>
      </c>
      <c r="P32" s="16">
        <f>ABS(P31-$AP$31)</f>
        <v>2.4679015297468965E-2</v>
      </c>
      <c r="Q32" s="31"/>
      <c r="R32" s="31"/>
      <c r="S32" s="15">
        <f t="shared" si="10"/>
        <v>1.7822301379846639E-2</v>
      </c>
      <c r="T32" s="16">
        <f t="shared" ref="T32" si="13">ABS(T31-$AP$31)</f>
        <v>1.4679015297468734E-2</v>
      </c>
      <c r="U32" s="15">
        <f>ABS(U31-$AO$31)</f>
        <v>1.7179889937258608E-2</v>
      </c>
      <c r="V32" s="16">
        <f>ABS(V31-$AP$31)</f>
        <v>1.5733575259372135E-2</v>
      </c>
      <c r="W32" s="15"/>
      <c r="X32" s="16"/>
      <c r="Y32" s="15">
        <f>ABS(Y31-$AO$31)</f>
        <v>3.6999109476725245E-3</v>
      </c>
      <c r="Z32" s="16">
        <f>ABS(Z31-$AP$31)</f>
        <v>5.320984702531284E-3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-2.1000000000000121</v>
      </c>
      <c r="F33" s="12">
        <f>F$11-F$13+F$12+198.6-10*LOG10(A33)-30-SUM(F$14:F$18)</f>
        <v>2.6796873227227813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>
        <v>-2.13</v>
      </c>
      <c r="N33" s="12">
        <v>2.66</v>
      </c>
      <c r="O33" s="12">
        <v>-2.08</v>
      </c>
      <c r="P33" s="12">
        <v>2.7</v>
      </c>
      <c r="Q33" s="31">
        <v>-2.0934604174883589</v>
      </c>
      <c r="R33" s="31">
        <v>2.6902068842240112</v>
      </c>
      <c r="S33" s="12">
        <v>-2.09</v>
      </c>
      <c r="T33" s="12">
        <v>2.69</v>
      </c>
      <c r="U33" s="12">
        <v>-2.123479978989586</v>
      </c>
      <c r="V33" s="12">
        <v>2.6601873227227841</v>
      </c>
      <c r="W33" s="12"/>
      <c r="X33" s="12">
        <v>2.67</v>
      </c>
      <c r="Y33" s="12">
        <v>-2.11</v>
      </c>
      <c r="Z33" s="12">
        <v>2.67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-2.1063000890523274</v>
      </c>
      <c r="AP33" s="12">
        <f>AVERAGE(F33,J33,N33,P33,R33,T33,V33,X33,Z33,AB33,AD33,AF33,AH33,AJ33,AL33,AN33)</f>
        <v>2.6755876128268099</v>
      </c>
      <c r="AQ33" s="12">
        <f t="shared" si="3"/>
        <v>3.5586315935754523E-2</v>
      </c>
      <c r="AR33" s="12">
        <f t="shared" si="2"/>
        <v>3.3483894102674897E-2</v>
      </c>
    </row>
    <row r="34" spans="1:44" ht="15.75" thickBot="1">
      <c r="A34" s="30"/>
      <c r="D34" s="33" t="s">
        <v>64</v>
      </c>
      <c r="E34" s="15">
        <f>ABS(E33-$AO$19)</f>
        <v>7.8223013798344176E-3</v>
      </c>
      <c r="F34" s="16">
        <f>ABS(F33-$AP$33)</f>
        <v>4.0997098959714151E-3</v>
      </c>
      <c r="G34" s="15">
        <f>ABS(G33-$AO$19)</f>
        <v>9.2177698620165227E-2</v>
      </c>
      <c r="H34" s="16">
        <f>ABS(H33-$AP$33)</f>
        <v>9.590029010402823E-2</v>
      </c>
      <c r="I34" s="15">
        <f>ABS(I33-$AO$19)</f>
        <v>1.5638014560815261E-2</v>
      </c>
      <c r="J34" s="16">
        <f>ABS(J33-$AP$33)</f>
        <v>1.538062705510157E-2</v>
      </c>
      <c r="K34" s="15"/>
      <c r="L34" s="16">
        <f>ABS(L33-$AP$33)</f>
        <v>1.5380627055119778E-2</v>
      </c>
      <c r="M34" s="15">
        <v>0.01</v>
      </c>
      <c r="N34" s="16">
        <v>0</v>
      </c>
      <c r="O34" s="15">
        <f>ABS(O33-$AO$33)</f>
        <v>2.630008905232728E-2</v>
      </c>
      <c r="P34" s="16">
        <f>ABS(P33-$AP$33)</f>
        <v>2.4412387173190275E-2</v>
      </c>
      <c r="Q34" s="15"/>
      <c r="R34" s="16"/>
      <c r="S34" s="15">
        <f>ABS(S33-$AO$19)</f>
        <v>1.7822301379846639E-2</v>
      </c>
      <c r="T34" s="16">
        <f t="shared" ref="T34" si="14">ABS(T33-$AP$33)</f>
        <v>1.4412387173190044E-2</v>
      </c>
      <c r="U34" s="15">
        <f>ABS(U33-$AO$33)</f>
        <v>1.7179889937258608E-2</v>
      </c>
      <c r="V34" s="16">
        <f>ABS(V33-$AP$33)</f>
        <v>1.5400290104025771E-2</v>
      </c>
      <c r="W34" s="15"/>
      <c r="X34" s="16"/>
      <c r="Y34" s="15">
        <f>ABS(Y33-$AO$33)</f>
        <v>3.6999109476725245E-3</v>
      </c>
      <c r="Z34" s="16">
        <f>ABS(Z33-$AP$33)</f>
        <v>5.5876128268099734E-3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4" t="s">
        <v>32</v>
      </c>
      <c r="G37" s="25"/>
      <c r="H37" s="24" t="s">
        <v>32</v>
      </c>
      <c r="I37" s="25"/>
      <c r="J37" s="25"/>
      <c r="K37" s="25"/>
      <c r="L37" s="24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B1" zoomScale="110" zoomScaleNormal="110" zoomScalePageLayoutView="80" workbookViewId="0">
      <selection activeCell="AA8" sqref="AA8:AB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63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82</v>
      </c>
      <c r="Z8" s="41"/>
      <c r="AA8" s="40" t="s">
        <v>85</v>
      </c>
      <c r="AB8" s="47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>
        <v>51.45</v>
      </c>
      <c r="N11" s="12">
        <v>23</v>
      </c>
      <c r="O11" s="12">
        <v>51.45</v>
      </c>
      <c r="P11" s="12">
        <v>23</v>
      </c>
      <c r="Q11" s="31">
        <v>51.45</v>
      </c>
      <c r="R11" s="31">
        <v>23</v>
      </c>
      <c r="S11" s="12">
        <v>51.45</v>
      </c>
      <c r="T11" s="12">
        <v>23</v>
      </c>
      <c r="U11" s="12">
        <v>51.45</v>
      </c>
      <c r="V11" s="12">
        <v>23</v>
      </c>
      <c r="W11" s="12">
        <v>51.45</v>
      </c>
      <c r="X11" s="12">
        <v>23</v>
      </c>
      <c r="Y11" s="12">
        <v>51.45</v>
      </c>
      <c r="Z11" s="12">
        <v>23</v>
      </c>
      <c r="AA11" s="12">
        <v>51.45</v>
      </c>
      <c r="AB11" s="12">
        <v>23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>
        <v>-31.62</v>
      </c>
      <c r="N12" s="12">
        <v>-18.600000000000001</v>
      </c>
      <c r="O12" s="12">
        <v>-31.6</v>
      </c>
      <c r="P12" s="12">
        <v>-18.600000000000001</v>
      </c>
      <c r="Q12" s="31">
        <v>-31.62397997898956</v>
      </c>
      <c r="R12" s="31">
        <v>-18.600000000000001</v>
      </c>
      <c r="S12" s="12">
        <v>-31.623979978989599</v>
      </c>
      <c r="T12" s="12">
        <v>-18.600000000000001</v>
      </c>
      <c r="U12" s="37">
        <v>-31.62397997898956</v>
      </c>
      <c r="V12" s="12">
        <v>-18.600000000000001</v>
      </c>
      <c r="W12" s="12">
        <v>-31.623979978989599</v>
      </c>
      <c r="X12" s="12">
        <v>-18.600000000000001</v>
      </c>
      <c r="Y12" s="12">
        <v>-31.623979978989599</v>
      </c>
      <c r="Z12" s="12">
        <v>-18.62397997898956</v>
      </c>
      <c r="AA12" s="12">
        <v>-31.62</v>
      </c>
      <c r="AB12" s="12">
        <v>-18.600000000000001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-31.620387987393748</v>
      </c>
      <c r="AP12" s="12">
        <f t="shared" si="1"/>
        <v>-18.602397997898954</v>
      </c>
      <c r="AQ12" s="12">
        <f>_xlfn.STDEV.S(E12,G12,I12,M12,O12,Q12,S12,U12,W12,Y12,AA12,AC12,AE12,AG12,AI12,AK12,AM12)</f>
        <v>7.0261860469009547E-3</v>
      </c>
      <c r="AR12" s="12">
        <f t="shared" ref="AR12:AR33" si="2">_xlfn.STDEV.S(F12,H12,J12,N12,P12,R12,T12,V12,X12,Z12,AB12,AD12,AF12,AH12,AJ12,AL12,AN12)</f>
        <v>7.2302357080883065E-3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159.09948033695099</v>
      </c>
      <c r="Z13" s="12">
        <v>159.09948033695099</v>
      </c>
      <c r="AA13" s="12">
        <v>159.11000000000001</v>
      </c>
      <c r="AB13" s="12">
        <v>159.11000000000001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159.09786739712689</v>
      </c>
      <c r="AP13" s="12">
        <f t="shared" si="1"/>
        <v>159.09786739712689</v>
      </c>
      <c r="AQ13" s="12">
        <f t="shared" ref="AQ13:AQ33" si="3">_xlfn.STDEV.S(E13,G13,I13,M13,O13,Q13,S13,U13,W13,Y13,AA13,AC13,AE13,AG13,AI13,AK13,AM13)</f>
        <v>9.0696758885220035E-3</v>
      </c>
      <c r="AR13" s="12">
        <f t="shared" si="2"/>
        <v>9.0696758885220035E-3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9.0600000108290279E-2</v>
      </c>
      <c r="AP14" s="12">
        <f t="shared" si="1"/>
        <v>9.0600000108290279E-2</v>
      </c>
      <c r="AQ14" s="12">
        <f t="shared" si="3"/>
        <v>3.5989897480503769E-2</v>
      </c>
      <c r="AR14" s="12">
        <f t="shared" si="2"/>
        <v>3.5989897480503769E-2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4.6576469266763693E-16</v>
      </c>
      <c r="AR16" s="12">
        <f t="shared" si="2"/>
        <v>4.6576469266763693E-16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>
        <v>3</v>
      </c>
      <c r="N18" s="12">
        <v>3</v>
      </c>
      <c r="O18" s="12">
        <v>3</v>
      </c>
      <c r="P18" s="12">
        <v>3</v>
      </c>
      <c r="Q18" s="31">
        <v>3</v>
      </c>
      <c r="R18" s="31">
        <v>3</v>
      </c>
      <c r="S18" s="12">
        <v>3</v>
      </c>
      <c r="T18" s="12">
        <v>3</v>
      </c>
      <c r="U18" s="12">
        <v>3</v>
      </c>
      <c r="V18" s="12">
        <v>3</v>
      </c>
      <c r="W18" s="12">
        <v>3</v>
      </c>
      <c r="X18" s="12">
        <v>3</v>
      </c>
      <c r="Y18" s="12">
        <v>3</v>
      </c>
      <c r="Z18" s="12">
        <v>3</v>
      </c>
      <c r="AA18" s="12">
        <v>0</v>
      </c>
      <c r="AB18" s="12">
        <v>3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2.7</v>
      </c>
      <c r="AP18" s="12">
        <f t="shared" si="1"/>
        <v>3</v>
      </c>
      <c r="AQ18" s="12">
        <f t="shared" si="3"/>
        <v>0.90453403373329111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31">
        <f>E$11-E$13+E$12+198.6-60-SUM(E$14:E$18)</f>
        <v>-11.950000000000006</v>
      </c>
      <c r="F19" s="12">
        <f>F$11-F$13+F$12+198.6-10*LOG10(A19)-30-SUM(F$14:F$18)</f>
        <v>-27.714237554869513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>
        <v>-11.98</v>
      </c>
      <c r="N19" s="12">
        <v>-27.73</v>
      </c>
      <c r="O19" s="12">
        <v>-11.93</v>
      </c>
      <c r="P19" s="12">
        <v>-27.69</v>
      </c>
      <c r="Q19" s="31">
        <v>-11.943460417488353</v>
      </c>
      <c r="R19" s="31">
        <v>-27.703717993368286</v>
      </c>
      <c r="S19" s="12">
        <v>-11.94</v>
      </c>
      <c r="T19" s="12">
        <v>-27.7</v>
      </c>
      <c r="U19" s="12">
        <v>-11.973479978989573</v>
      </c>
      <c r="V19" s="12">
        <v>-27.733737554869506</v>
      </c>
      <c r="W19" s="12">
        <v>-11.97</v>
      </c>
      <c r="X19" s="12"/>
      <c r="Y19" s="12"/>
      <c r="Z19" s="12"/>
      <c r="AA19" s="12">
        <v>-11.98</v>
      </c>
      <c r="AB19" s="12">
        <v>-27.74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-11.960044523602066</v>
      </c>
      <c r="AP19" s="12">
        <f t="shared" si="1"/>
        <v>-27.718176374365989</v>
      </c>
      <c r="AQ19" s="12">
        <f t="shared" si="3"/>
        <v>3.3696717360504072E-2</v>
      </c>
      <c r="AR19" s="12">
        <f t="shared" si="2"/>
        <v>3.6488098059106751E-2</v>
      </c>
    </row>
    <row r="20" spans="1:44" ht="15.75" thickBot="1">
      <c r="A20" s="30"/>
      <c r="D20" s="33" t="s">
        <v>64</v>
      </c>
      <c r="E20" s="15">
        <f>ABS(E19-$AO$19)</f>
        <v>1.0044523602060096E-2</v>
      </c>
      <c r="F20" s="16">
        <f>ABS(F19-$AP$19)</f>
        <v>3.9388194964757872E-3</v>
      </c>
      <c r="G20" s="15">
        <f>ABS(G19-$AO$19)</f>
        <v>8.9955476397939549E-2</v>
      </c>
      <c r="H20" s="16">
        <f>ABS(H19-$AP$19)</f>
        <v>9.6061180503525634E-2</v>
      </c>
      <c r="I20" s="15">
        <f>ABS(I19-$AO$19)</f>
        <v>1.3415792338589583E-2</v>
      </c>
      <c r="J20" s="16">
        <f>ABS(J19-$AP$19)</f>
        <v>1.5541517454600751E-2</v>
      </c>
      <c r="K20" s="15"/>
      <c r="L20" s="16"/>
      <c r="M20" s="15">
        <v>0.02</v>
      </c>
      <c r="N20" s="16">
        <v>0.36</v>
      </c>
      <c r="O20" s="15">
        <f>ABS(O19-$AO$19)</f>
        <v>3.0044523602066775E-2</v>
      </c>
      <c r="P20" s="16">
        <f>ABS(P19-$AP$19)</f>
        <v>2.81763743659873E-2</v>
      </c>
      <c r="Q20" s="31"/>
      <c r="R20" s="31"/>
      <c r="S20" s="15">
        <f t="shared" ref="S20" si="4">ABS(S19-$AO$19)</f>
        <v>2.0044523602066988E-2</v>
      </c>
      <c r="T20" s="16">
        <f t="shared" ref="T20" si="5">ABS(T19-$AP$19)</f>
        <v>1.817637436598929E-2</v>
      </c>
      <c r="U20" s="15">
        <f>ABS(U19-$AO$19)</f>
        <v>1.3435455387506678E-2</v>
      </c>
      <c r="V20" s="16">
        <f>ABS(V19-$AP$19)</f>
        <v>1.5561180503517846E-2</v>
      </c>
      <c r="W20" s="15"/>
      <c r="X20" s="16"/>
      <c r="Y20" s="15"/>
      <c r="Z20" s="16"/>
      <c r="AA20" s="15">
        <f>ABS(AA19-$AO$19)</f>
        <v>1.9955476397933936E-2</v>
      </c>
      <c r="AB20" s="16">
        <f>ABS(AB19-$AP$19)</f>
        <v>2.1823625634009858E-2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-11.950000000000006</v>
      </c>
      <c r="F21" s="12">
        <f>F$11-F$13+F$12+198.6-10*LOG10(A21)-30-SUM(F$14:F$18)</f>
        <v>-22.943025007672887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>
        <v>-11.98</v>
      </c>
      <c r="N21" s="12">
        <v>-22.96</v>
      </c>
      <c r="O21" s="12">
        <v>-11.93</v>
      </c>
      <c r="P21" s="12">
        <v>-22.92</v>
      </c>
      <c r="Q21" s="31">
        <v>-11.943460417488353</v>
      </c>
      <c r="R21" s="31">
        <v>-22.93250544617166</v>
      </c>
      <c r="S21" s="12">
        <v>-11.94</v>
      </c>
      <c r="T21" s="12">
        <v>-22.93</v>
      </c>
      <c r="U21" s="12">
        <v>-11.973479978989573</v>
      </c>
      <c r="V21" s="12">
        <v>-22.96252500767288</v>
      </c>
      <c r="W21" s="12"/>
      <c r="X21" s="12">
        <v>-22.95</v>
      </c>
      <c r="Y21" s="12"/>
      <c r="Z21" s="12"/>
      <c r="AA21" s="12">
        <v>-11.98</v>
      </c>
      <c r="AB21" s="12">
        <v>-22.97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-11.958800089052325</v>
      </c>
      <c r="AP21" s="12">
        <f>AVERAGE(F21,J21,N21,P21,R21,T21,V21,X21,Z21,AB21,AD21,AF21,AH21,AJ21,AL21,AN21)</f>
        <v>-22.947840089571265</v>
      </c>
      <c r="AQ21" s="12">
        <f t="shared" si="3"/>
        <v>3.573897557261585E-2</v>
      </c>
      <c r="AR21" s="12">
        <f t="shared" si="2"/>
        <v>3.4286593178441509E-2</v>
      </c>
    </row>
    <row r="22" spans="1:44" ht="15.75" thickBot="1">
      <c r="A22" s="30"/>
      <c r="D22" s="33" t="s">
        <v>64</v>
      </c>
      <c r="E22" s="15">
        <f>ABS(E21-$AO$19)</f>
        <v>1.0044523602060096E-2</v>
      </c>
      <c r="F22" s="16">
        <f>ABS(F21-$AP$21)</f>
        <v>4.8150818983785371E-3</v>
      </c>
      <c r="G22" s="15">
        <f>ABS(G21-$AO$19)</f>
        <v>8.9955476397939549E-2</v>
      </c>
      <c r="H22" s="16">
        <f>ABS(H21-$AP$21)</f>
        <v>9.5184918101622884E-2</v>
      </c>
      <c r="I22" s="15">
        <f>ABS(I21-$AO$19)</f>
        <v>1.3415792338589583E-2</v>
      </c>
      <c r="J22" s="16">
        <f>ABS(J21-$AP$21)</f>
        <v>1.4665255052698001E-2</v>
      </c>
      <c r="K22" s="15"/>
      <c r="L22" s="16"/>
      <c r="M22" s="15">
        <v>0.02</v>
      </c>
      <c r="N22" s="16">
        <v>0.38</v>
      </c>
      <c r="O22" s="15">
        <f>ABS(O21-$AO$21)</f>
        <v>2.8800089052325006E-2</v>
      </c>
      <c r="P22" s="16">
        <f>ABS(P21-$AP$21)</f>
        <v>2.7840089571263604E-2</v>
      </c>
      <c r="Q22" s="31"/>
      <c r="R22" s="31"/>
      <c r="S22" s="15">
        <f t="shared" ref="S22" si="6">ABS(S21-$AO$19)</f>
        <v>2.0044523602066988E-2</v>
      </c>
      <c r="T22" s="16">
        <f t="shared" ref="T22" si="7">ABS(T21-$AP$21)</f>
        <v>1.7840089571265594E-2</v>
      </c>
      <c r="U22" s="15">
        <f>ABS(U21-$AO$21)</f>
        <v>1.4679889937248447E-2</v>
      </c>
      <c r="V22" s="16">
        <f>ABS(V21-$AP$21)</f>
        <v>1.4684918101615096E-2</v>
      </c>
      <c r="W22" s="16"/>
      <c r="X22" s="16"/>
      <c r="Y22" s="15"/>
      <c r="Z22" s="16"/>
      <c r="AA22" s="15">
        <f>ABS(AA21-$AO$21)</f>
        <v>2.1199910947675704E-2</v>
      </c>
      <c r="AB22" s="16">
        <f>ABS(AB21-$AP$21)</f>
        <v>2.2159910428733554E-2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-11.950000000000006</v>
      </c>
      <c r="F23" s="12">
        <f>F$11-F$13+F$12+198.6-10*LOG10(A23)-30-SUM(F$14:F$18)</f>
        <v>-19.932725051033074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>
        <v>-11.98</v>
      </c>
      <c r="N23" s="12">
        <v>-19.95</v>
      </c>
      <c r="O23" s="12">
        <v>-11.93</v>
      </c>
      <c r="P23" s="12">
        <v>-19.91</v>
      </c>
      <c r="Q23" s="31">
        <v>-11.943460417488353</v>
      </c>
      <c r="R23" s="31">
        <v>-19.922205489531848</v>
      </c>
      <c r="S23" s="12">
        <v>-11.94</v>
      </c>
      <c r="T23" s="12">
        <v>-19.920000000000002</v>
      </c>
      <c r="U23" s="12">
        <v>-11.973479978989573</v>
      </c>
      <c r="V23" s="12">
        <v>-19.952225051033075</v>
      </c>
      <c r="W23" s="12"/>
      <c r="X23" s="12">
        <v>-19.940000000000001</v>
      </c>
      <c r="Y23" s="12">
        <v>-11.977029868651954</v>
      </c>
      <c r="Z23" s="12">
        <v>-19.977029868651954</v>
      </c>
      <c r="AA23" s="12">
        <v>-11.98</v>
      </c>
      <c r="AB23" s="12">
        <v>-19.96</v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-11.96082562011895</v>
      </c>
      <c r="AP23" s="12">
        <f>AVERAGE(F23,J23,N23,P23,R23,T23,V23,X23,Z23,AB23,AD23,AF23,AH23,AJ23,AL23,AN23)</f>
        <v>-19.941639084823411</v>
      </c>
      <c r="AQ23" s="12">
        <f t="shared" si="3"/>
        <v>3.3792162704079018E-2</v>
      </c>
      <c r="AR23" s="12">
        <f t="shared" si="2"/>
        <v>3.3696810045396403E-2</v>
      </c>
    </row>
    <row r="24" spans="1:44" ht="15.75" thickBot="1">
      <c r="A24" s="30"/>
      <c r="D24" s="33" t="s">
        <v>64</v>
      </c>
      <c r="E24" s="15">
        <f>ABS(E23-$AO$19)</f>
        <v>1.0044523602060096E-2</v>
      </c>
      <c r="F24" s="16">
        <f>ABS(F23-$AP$23)</f>
        <v>8.9140337903366174E-3</v>
      </c>
      <c r="G24" s="15">
        <f>ABS(G23-$AO$19)</f>
        <v>8.9955476397939549E-2</v>
      </c>
      <c r="H24" s="16">
        <f>ABS(H23-$AP$23)</f>
        <v>9.1085966209664804E-2</v>
      </c>
      <c r="I24" s="15">
        <f>ABS(I23-$AO$19)</f>
        <v>1.3415792338589583E-2</v>
      </c>
      <c r="J24" s="16">
        <f>ABS(J23-$AP$23)</f>
        <v>1.056630316073992E-2</v>
      </c>
      <c r="K24" s="15">
        <f>ABS(K23-$AO$19)</f>
        <v>1.3415792338633992E-2</v>
      </c>
      <c r="L24" s="16">
        <f>ABS(L23-$AP$23)</f>
        <v>1.0566303160789658E-2</v>
      </c>
      <c r="M24" s="15">
        <v>0.02</v>
      </c>
      <c r="N24" s="16">
        <v>0.37</v>
      </c>
      <c r="O24" s="15">
        <f>ABS(O23-$AO$23)</f>
        <v>3.082562011895007E-2</v>
      </c>
      <c r="P24" s="16">
        <f>ABS(P23-$AP$23)</f>
        <v>3.1639084823410712E-2</v>
      </c>
      <c r="Q24" s="31"/>
      <c r="R24" s="31"/>
      <c r="S24" s="15">
        <f t="shared" ref="S24" si="8">ABS(S23-$AO$19)</f>
        <v>2.0044523602066988E-2</v>
      </c>
      <c r="T24" s="16">
        <f t="shared" ref="T24" si="9">ABS(T23-$AP$23)</f>
        <v>2.1639084823409149E-2</v>
      </c>
      <c r="U24" s="15">
        <f>ABS(U23-$AO$23)</f>
        <v>1.2654358870623383E-2</v>
      </c>
      <c r="V24" s="16">
        <f>ABS(V23-$AP$23)</f>
        <v>1.0585966209664122E-2</v>
      </c>
      <c r="W24" s="15"/>
      <c r="X24" s="38"/>
      <c r="Y24" s="15">
        <f>ABS(Y23-$AO$23)</f>
        <v>1.6204248533004062E-2</v>
      </c>
      <c r="Z24" s="16">
        <f>ABS(Z23-$AP$23)</f>
        <v>3.5390783828542993E-2</v>
      </c>
      <c r="AA24" s="15">
        <f>ABS(AA23-$AO$23)</f>
        <v>1.9174379881050641E-2</v>
      </c>
      <c r="AB24" s="16">
        <f>ABS(AB23-$AP$23)</f>
        <v>1.8360915176589998E-2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-11.950000000000006</v>
      </c>
      <c r="F25" s="12">
        <f>F$11-F$13+F$12+198.6-10*LOG10(A25)-30-SUM(F$14:F$18)</f>
        <v>-16.922425094393262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>
        <v>-11.98</v>
      </c>
      <c r="N25" s="12">
        <v>-16.940000000000001</v>
      </c>
      <c r="O25" s="12">
        <v>-11.93</v>
      </c>
      <c r="P25" s="12">
        <v>-16.899999999999999</v>
      </c>
      <c r="Q25" s="31">
        <v>-11.943460417488353</v>
      </c>
      <c r="R25" s="31">
        <v>-16.911905532892035</v>
      </c>
      <c r="S25" s="12">
        <v>-11.94</v>
      </c>
      <c r="T25" s="12">
        <v>-16.91</v>
      </c>
      <c r="U25" s="12">
        <v>-11.973479978989573</v>
      </c>
      <c r="V25" s="12">
        <v>-16.941925094393262</v>
      </c>
      <c r="W25" s="12"/>
      <c r="X25" s="12">
        <v>-16.93</v>
      </c>
      <c r="Y25" s="12"/>
      <c r="Z25" s="12">
        <v>-16.966729912012141</v>
      </c>
      <c r="AA25" s="12">
        <v>-11.98</v>
      </c>
      <c r="AB25" s="12">
        <v>-16.95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-11.958800089052325</v>
      </c>
      <c r="AP25" s="12">
        <f>AVERAGE(F25,J25,N25,P25,R25,T25,V25,X25,Z25,AB25,AD25,AF25,AH25,AJ25,AL25,AN25)</f>
        <v>-16.931489106503502</v>
      </c>
      <c r="AQ25" s="12">
        <f t="shared" si="3"/>
        <v>3.573897557261585E-2</v>
      </c>
      <c r="AR25" s="12">
        <f t="shared" si="2"/>
        <v>3.3635164054767408E-2</v>
      </c>
    </row>
    <row r="26" spans="1:44" ht="15.75" thickBot="1">
      <c r="A26" s="30"/>
      <c r="D26" s="33" t="s">
        <v>64</v>
      </c>
      <c r="E26" s="15">
        <f>ABS(E25-$AO$19)</f>
        <v>1.0044523602060096E-2</v>
      </c>
      <c r="F26" s="16">
        <f>ABS(F25-$AP$25)</f>
        <v>9.064012110240327E-3</v>
      </c>
      <c r="G26" s="15">
        <f>ABS(G25-$AO$19)</f>
        <v>8.9955476397939549E-2</v>
      </c>
      <c r="H26" s="16">
        <f>ABS(H25-$AP$25)</f>
        <v>9.0935987889761094E-2</v>
      </c>
      <c r="I26" s="15">
        <f>ABS(I25-$AO$19)</f>
        <v>1.3415792338589583E-2</v>
      </c>
      <c r="J26" s="16">
        <f>ABS(J25-$AP$25)</f>
        <v>1.0416324840836211E-2</v>
      </c>
      <c r="K26" s="15"/>
      <c r="L26" s="16">
        <f>ABS(L25-$AP$25)</f>
        <v>1.0416324840896607E-2</v>
      </c>
      <c r="M26" s="15">
        <v>0.02</v>
      </c>
      <c r="N26" s="16">
        <v>0.37</v>
      </c>
      <c r="O26" s="15">
        <f>ABS(O25-$AO$25)</f>
        <v>2.8800089052325006E-2</v>
      </c>
      <c r="P26" s="16">
        <f>ABS(P25-$AP$25)</f>
        <v>3.148910650350345E-2</v>
      </c>
      <c r="Q26" s="31"/>
      <c r="R26" s="31"/>
      <c r="S26" s="15">
        <f t="shared" ref="S26" si="10">ABS(S25-$AO$19)</f>
        <v>2.0044523602066988E-2</v>
      </c>
      <c r="T26" s="16">
        <f t="shared" ref="T26" si="11">ABS(T25-$AP$25)</f>
        <v>2.1489106503501887E-2</v>
      </c>
      <c r="U26" s="15">
        <f>ABS(U25-$AO$25)</f>
        <v>1.4679889937248447E-2</v>
      </c>
      <c r="V26" s="16">
        <f>ABS(V25-$AP$25)</f>
        <v>1.0435987889760412E-2</v>
      </c>
      <c r="W26" s="15"/>
      <c r="X26" s="16"/>
      <c r="Y26" s="15"/>
      <c r="Z26" s="16">
        <f>ABS(Z25-$AP$25)</f>
        <v>3.5240805508639284E-2</v>
      </c>
      <c r="AA26" s="15">
        <f>ABS(AA25-$AO$25)</f>
        <v>2.1199910947675704E-2</v>
      </c>
      <c r="AB26" s="16">
        <f>ABS(AB25-$AP$25)</f>
        <v>1.851089349649726E-2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-11.950000000000006</v>
      </c>
      <c r="F27" s="12">
        <f>F$11-F$13+F$12+198.6-10*LOG10(A27)-30-SUM(F$14:F$18)</f>
        <v>-13.912125137753449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>
        <v>-11.98</v>
      </c>
      <c r="N27" s="12">
        <v>-13.93</v>
      </c>
      <c r="O27" s="12">
        <v>-11.93</v>
      </c>
      <c r="P27" s="12">
        <v>-13.89</v>
      </c>
      <c r="Q27" s="31">
        <v>-11.943460417488353</v>
      </c>
      <c r="R27" s="31">
        <v>-13.901605576252223</v>
      </c>
      <c r="S27" s="12">
        <v>-11.94</v>
      </c>
      <c r="T27" s="12">
        <v>-13.9</v>
      </c>
      <c r="U27" s="12">
        <v>-11.973479978989573</v>
      </c>
      <c r="V27" s="12">
        <v>-13.93162513775345</v>
      </c>
      <c r="W27" s="12"/>
      <c r="X27" s="12">
        <v>-13.92</v>
      </c>
      <c r="Y27" s="12"/>
      <c r="Z27" s="12">
        <v>-13.956429955372329</v>
      </c>
      <c r="AA27" s="12">
        <v>-11.98</v>
      </c>
      <c r="AB27" s="12">
        <v>-13.94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-11.958800089052325</v>
      </c>
      <c r="AP27" s="12">
        <f>AVERAGE(F27,J27,N27,P27,R27,T27,V27,X27,Z27,AB27,AD27,AF27,AH27,AJ27,AL27,AN27)</f>
        <v>-13.9213391281836</v>
      </c>
      <c r="AQ27" s="12">
        <f t="shared" si="3"/>
        <v>3.573897557261585E-2</v>
      </c>
      <c r="AR27" s="12">
        <f t="shared" si="2"/>
        <v>3.3574135751589324E-2</v>
      </c>
    </row>
    <row r="28" spans="1:44" ht="15.75" thickBot="1">
      <c r="A28" s="30"/>
      <c r="D28" s="33" t="s">
        <v>64</v>
      </c>
      <c r="E28" s="15">
        <f>ABS(E27-$AO$19)</f>
        <v>1.0044523602060096E-2</v>
      </c>
      <c r="F28" s="16">
        <f>ABS(F27-$AP$27)</f>
        <v>9.2139904301511422E-3</v>
      </c>
      <c r="G28" s="15">
        <f>ABS(G27-$AO$19)</f>
        <v>8.9955476397939549E-2</v>
      </c>
      <c r="H28" s="16">
        <f>ABS(H27-$AP$27)</f>
        <v>9.0786009569848503E-2</v>
      </c>
      <c r="I28" s="15">
        <f>ABS(I27-$AO$19)</f>
        <v>1.3415792338589583E-2</v>
      </c>
      <c r="J28" s="16">
        <f>ABS(J27-$AP$27)</f>
        <v>1.0266346520925396E-2</v>
      </c>
      <c r="K28" s="15"/>
      <c r="L28" s="16">
        <f>ABS(L27-$AP$27)</f>
        <v>1.0266346520900527E-2</v>
      </c>
      <c r="M28" s="15">
        <v>0.02</v>
      </c>
      <c r="N28" s="16">
        <v>0.37</v>
      </c>
      <c r="O28" s="15">
        <f>ABS(O27-$AO$27)</f>
        <v>2.8800089052325006E-2</v>
      </c>
      <c r="P28" s="16">
        <f>ABS(P27-$AP$27)</f>
        <v>3.133912818359974E-2</v>
      </c>
      <c r="Q28" s="31"/>
      <c r="R28" s="31"/>
      <c r="S28" s="15">
        <f t="shared" ref="S28" si="12">ABS(S27-$AO$19)</f>
        <v>2.0044523602066988E-2</v>
      </c>
      <c r="T28" s="16">
        <f t="shared" ref="T28" si="13">ABS(T27-$AP$27)</f>
        <v>2.1339128183599954E-2</v>
      </c>
      <c r="U28" s="15">
        <f>ABS(U27-$AO$27)</f>
        <v>1.4679889937248447E-2</v>
      </c>
      <c r="V28" s="16">
        <f>ABS(V27-$AP$27)</f>
        <v>1.0286009569849597E-2</v>
      </c>
      <c r="W28" s="15"/>
      <c r="X28" s="16"/>
      <c r="Y28" s="15"/>
      <c r="Z28" s="16">
        <f>ABS(Z27-$AP$27)</f>
        <v>3.5090827188728468E-2</v>
      </c>
      <c r="AA28" s="15">
        <f>ABS(AA27-$AO$27)</f>
        <v>2.1199910947675704E-2</v>
      </c>
      <c r="AB28" s="16">
        <f>ABS(AB27-$AP$27)</f>
        <v>1.8660871816399194E-2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-11.950000000000006</v>
      </c>
      <c r="F29" s="12">
        <f>F$11-F$13+F$12+198.6-10*LOG10(A29)-30-SUM(F$14:F$18)</f>
        <v>-12.151212547196639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>
        <v>-11.98</v>
      </c>
      <c r="N29" s="12">
        <v>-12.17</v>
      </c>
      <c r="O29" s="12">
        <v>-11.93</v>
      </c>
      <c r="P29" s="12">
        <v>-12.13</v>
      </c>
      <c r="Q29" s="31">
        <v>-11.943460417488353</v>
      </c>
      <c r="R29" s="31">
        <v>-12.140692985695409</v>
      </c>
      <c r="S29" s="12">
        <v>-11.94</v>
      </c>
      <c r="T29" s="12">
        <v>-12.14</v>
      </c>
      <c r="U29" s="12">
        <v>-11.973479978989573</v>
      </c>
      <c r="V29" s="12">
        <v>-12.170712547196636</v>
      </c>
      <c r="W29" s="12"/>
      <c r="X29" s="12">
        <v>-12.16</v>
      </c>
      <c r="Y29" s="12"/>
      <c r="Z29" s="12"/>
      <c r="AA29" s="12">
        <v>-11.98</v>
      </c>
      <c r="AB29" s="12">
        <v>-12.18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-11.958800089052325</v>
      </c>
      <c r="AP29" s="12">
        <f>AVERAGE(F29,J29,N29,P29,R29,T29,V29,X29,Z29,AB29,AD29,AF29,AH29,AJ29,AL29,AN29)</f>
        <v>-12.157034551581823</v>
      </c>
      <c r="AQ29" s="12">
        <f t="shared" si="3"/>
        <v>3.573897557261585E-2</v>
      </c>
      <c r="AR29" s="12">
        <f t="shared" si="2"/>
        <v>3.3964813459912008E-2</v>
      </c>
    </row>
    <row r="30" spans="1:44" ht="15.75" thickBot="1">
      <c r="A30" s="30"/>
      <c r="D30" s="33" t="s">
        <v>64</v>
      </c>
      <c r="E30" s="15">
        <f>ABS(E29-$AO$19)</f>
        <v>1.0044523602060096E-2</v>
      </c>
      <c r="F30" s="16">
        <f>ABS(F29-$AP$29)</f>
        <v>5.8220043851839876E-3</v>
      </c>
      <c r="G30" s="15">
        <f>ABS(G29-$AO$19)</f>
        <v>8.9955476397939549E-2</v>
      </c>
      <c r="H30" s="16">
        <f>ABS(H29-$AP$29)</f>
        <v>9.4177995614815657E-2</v>
      </c>
      <c r="I30" s="15">
        <f>ABS(I29-$AO$19)</f>
        <v>1.3415792338589583E-2</v>
      </c>
      <c r="J30" s="16">
        <f>ABS(J29-$AP$29)</f>
        <v>1.3658332565888998E-2</v>
      </c>
      <c r="K30" s="15"/>
      <c r="L30" s="16"/>
      <c r="M30" s="15">
        <v>0.02</v>
      </c>
      <c r="N30" s="16">
        <v>0.33</v>
      </c>
      <c r="O30" s="15">
        <f>ABS(O29-$AO$29)</f>
        <v>2.8800089052325006E-2</v>
      </c>
      <c r="P30" s="16">
        <f>ABS(P29-$AP$29)</f>
        <v>2.7034551581822441E-2</v>
      </c>
      <c r="Q30" s="31"/>
      <c r="R30" s="31"/>
      <c r="S30" s="15">
        <f t="shared" ref="S30" si="14">ABS(S29-$AO$19)</f>
        <v>2.0044523602066988E-2</v>
      </c>
      <c r="T30" s="16">
        <f t="shared" ref="T30" si="15">ABS(T29-$AP$29)</f>
        <v>1.7034551581822654E-2</v>
      </c>
      <c r="U30" s="15">
        <f>ABS(U29-$AO$29)</f>
        <v>1.4679889937248447E-2</v>
      </c>
      <c r="V30" s="16">
        <f>ABS(V29-$AP$29)</f>
        <v>1.3677995614813199E-2</v>
      </c>
      <c r="W30" s="15"/>
      <c r="X30" s="16"/>
      <c r="Y30" s="15"/>
      <c r="Z30" s="16"/>
      <c r="AA30" s="15">
        <f>ABS(AA29-$AO$29)</f>
        <v>2.1199910947675704E-2</v>
      </c>
      <c r="AB30" s="16">
        <f>ABS(AB29-$AP$29)</f>
        <v>2.2965448418176493E-2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-11.950000000000006</v>
      </c>
      <c r="F31" s="12">
        <f>F$11-F$13+F$12+198.6-10*LOG10(A31)-30-SUM(F$14:F$18)</f>
        <v>-9.1409125905568267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>
        <v>-11.98</v>
      </c>
      <c r="N31" s="12">
        <v>-9.16</v>
      </c>
      <c r="O31" s="12">
        <v>-11.93</v>
      </c>
      <c r="P31" s="12">
        <v>-9.1199999999999992</v>
      </c>
      <c r="Q31" s="31">
        <v>-11.943460417488353</v>
      </c>
      <c r="R31" s="31">
        <v>-9.1303930290555968</v>
      </c>
      <c r="S31" s="12">
        <v>-11.94</v>
      </c>
      <c r="T31" s="12">
        <v>-9.1300000000000008</v>
      </c>
      <c r="U31" s="12">
        <v>-11.973479978989573</v>
      </c>
      <c r="V31" s="12">
        <v>-9.1604125905568239</v>
      </c>
      <c r="W31" s="12"/>
      <c r="X31" s="12">
        <v>-9.15</v>
      </c>
      <c r="Y31" s="12"/>
      <c r="Z31" s="12">
        <v>-9.1852174081757045</v>
      </c>
      <c r="AA31" s="12">
        <v>-11.98</v>
      </c>
      <c r="AB31" s="12">
        <v>-9.17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-11.958800089052325</v>
      </c>
      <c r="AP31" s="12">
        <f>AVERAGE(F31,J31,N31,P31,R31,T31,V31,X31,Z31,AB31,AD31,AF31,AH31,AJ31,AL31,AN31)</f>
        <v>-9.1507328545852857</v>
      </c>
      <c r="AQ31" s="12">
        <f t="shared" si="3"/>
        <v>3.573897557261585E-2</v>
      </c>
      <c r="AR31" s="12">
        <f t="shared" si="2"/>
        <v>3.3333798849076654E-2</v>
      </c>
    </row>
    <row r="32" spans="1:44" ht="15.75" thickBot="1">
      <c r="A32" s="30"/>
      <c r="D32" s="33" t="s">
        <v>64</v>
      </c>
      <c r="E32" s="15">
        <f>ABS(E31-$AO$19)</f>
        <v>1.0044523602060096E-2</v>
      </c>
      <c r="F32" s="16">
        <f>ABS(F31-$AP$31)</f>
        <v>9.8202640284590359E-3</v>
      </c>
      <c r="G32" s="15">
        <f>ABS(G31-$AO$19)</f>
        <v>8.9955476397939549E-2</v>
      </c>
      <c r="H32" s="16">
        <f>ABS(H31-$AP$31)</f>
        <v>9.0179735971540609E-2</v>
      </c>
      <c r="I32" s="15">
        <f>ABS(I31-$AO$19)</f>
        <v>1.3415792338589583E-2</v>
      </c>
      <c r="J32" s="16">
        <f>ABS(J31-$AP$31)</f>
        <v>9.6600729226139492E-3</v>
      </c>
      <c r="K32" s="15"/>
      <c r="L32" s="16">
        <f>ABS(L31-$AP$31)</f>
        <v>9.6600729226334892E-3</v>
      </c>
      <c r="M32" s="15">
        <v>0.02</v>
      </c>
      <c r="N32" s="16">
        <v>0.33</v>
      </c>
      <c r="O32" s="15">
        <f>ABS(O31-$AO$31)</f>
        <v>2.8800089052325006E-2</v>
      </c>
      <c r="P32" s="16">
        <f>ABS(P31-$AP$31)</f>
        <v>3.0732854585286518E-2</v>
      </c>
      <c r="Q32" s="31"/>
      <c r="R32" s="31"/>
      <c r="S32" s="15">
        <f t="shared" ref="S32" si="16">ABS(S31-$AO$19)</f>
        <v>2.0044523602066988E-2</v>
      </c>
      <c r="T32" s="16">
        <f t="shared" ref="T32" si="17">ABS(T31-$AP$31)</f>
        <v>2.0732854585284954E-2</v>
      </c>
      <c r="U32" s="15">
        <f>ABS(U31-$AO$31)</f>
        <v>1.4679889937248447E-2</v>
      </c>
      <c r="V32" s="16">
        <f>ABS(V31-$AP$31)</f>
        <v>9.6797359715381504E-3</v>
      </c>
      <c r="W32" s="15"/>
      <c r="X32" s="16"/>
      <c r="Y32" s="15"/>
      <c r="Z32" s="16">
        <f>ABS(Z31-$AP$31)</f>
        <v>3.4484553590418798E-2</v>
      </c>
      <c r="AA32" s="15">
        <f>ABS(AA31-$AO$31)</f>
        <v>2.1199910947675704E-2</v>
      </c>
      <c r="AB32" s="16">
        <f>ABS(AB31-$AP$31)</f>
        <v>1.9267145414714193E-2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-11.950000000000006</v>
      </c>
      <c r="F33" s="12">
        <f>F$11-F$13+F$12+198.6-10*LOG10(A33)-30-SUM(F$14:F$18)</f>
        <v>-3.1203126772772016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>
        <v>-11.98</v>
      </c>
      <c r="N33" s="12">
        <v>-3.14</v>
      </c>
      <c r="O33" s="12">
        <v>-11.93</v>
      </c>
      <c r="P33" s="12">
        <v>-3.1</v>
      </c>
      <c r="Q33" s="31">
        <v>-11.943460417488353</v>
      </c>
      <c r="R33" s="31">
        <v>-3.1097931157759717</v>
      </c>
      <c r="S33" s="12">
        <v>-11.94</v>
      </c>
      <c r="T33" s="12">
        <v>-3.11</v>
      </c>
      <c r="U33" s="12">
        <v>-11.973479978989573</v>
      </c>
      <c r="V33" s="12">
        <v>-3.1398126772771988</v>
      </c>
      <c r="W33" s="12"/>
      <c r="X33" s="12">
        <v>-3.13</v>
      </c>
      <c r="Y33" s="12"/>
      <c r="Z33" s="12">
        <v>-3.1646174948960812</v>
      </c>
      <c r="AA33" s="12">
        <v>-11.98</v>
      </c>
      <c r="AB33" s="12">
        <v>-3.15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-11.958800089052325</v>
      </c>
      <c r="AP33" s="12">
        <f>AVERAGE(F33,J33,N33,P33,R33,T33,V33,X33,Z33,AB33,AD33,AF33,AH33,AJ33,AL33,AN33)</f>
        <v>-3.1304328979454725</v>
      </c>
      <c r="AQ33" s="12">
        <f t="shared" si="3"/>
        <v>3.573897557261585E-2</v>
      </c>
      <c r="AR33" s="12">
        <f t="shared" si="2"/>
        <v>3.3218711791570842E-2</v>
      </c>
    </row>
    <row r="34" spans="1:44" ht="15.75" thickBot="1">
      <c r="D34" s="33" t="s">
        <v>64</v>
      </c>
      <c r="E34" s="15">
        <f>ABS(E33-$AO$19)</f>
        <v>1.0044523602060096E-2</v>
      </c>
      <c r="F34" s="16">
        <f>ABS(F33-$AP$33)</f>
        <v>1.0120220668270896E-2</v>
      </c>
      <c r="G34" s="15">
        <f>ABS(G33-$AO$19)</f>
        <v>8.9955476397939549E-2</v>
      </c>
      <c r="H34" s="16">
        <f>ABS(H33-$AP$33)</f>
        <v>8.9879779331728749E-2</v>
      </c>
      <c r="I34" s="15">
        <f>ABS(I33-$AO$19)</f>
        <v>1.3415792338589583E-2</v>
      </c>
      <c r="J34" s="16">
        <f>ABS(J33-$AP$33)</f>
        <v>9.360116282802089E-3</v>
      </c>
      <c r="K34" s="15"/>
      <c r="L34" s="16">
        <f>ABS(L33-$AP$33)</f>
        <v>9.360116282827402E-3</v>
      </c>
      <c r="M34" s="15">
        <v>0.02</v>
      </c>
      <c r="N34" s="16">
        <v>0.37</v>
      </c>
      <c r="O34" s="15">
        <f>ABS(O33-$AO$33)</f>
        <v>2.8800089052325006E-2</v>
      </c>
      <c r="P34" s="16">
        <f>ABS(P33-$AP$33)</f>
        <v>3.0432897945472437E-2</v>
      </c>
      <c r="Q34" s="15"/>
      <c r="R34" s="16"/>
      <c r="S34" s="15">
        <f t="shared" ref="S34" si="18">ABS(S33-$AO$19)</f>
        <v>2.0044523602066988E-2</v>
      </c>
      <c r="T34" s="16">
        <f t="shared" ref="T34" si="19">ABS(T33-$AP$33)</f>
        <v>2.043289794547265E-2</v>
      </c>
      <c r="U34" s="15">
        <f>ABS(U33-$AO$33)</f>
        <v>1.4679889937248447E-2</v>
      </c>
      <c r="V34" s="16">
        <f>ABS(V33-$AP$33)</f>
        <v>9.3797793317262901E-3</v>
      </c>
      <c r="W34" s="15"/>
      <c r="X34" s="16"/>
      <c r="Y34" s="15"/>
      <c r="Z34" s="16">
        <f>ABS(Z33-$AP$33)</f>
        <v>3.4184596950608714E-2</v>
      </c>
      <c r="AA34" s="15">
        <f>ABS(AA33-$AO$33)</f>
        <v>2.1199910947675704E-2</v>
      </c>
      <c r="AB34" s="16">
        <f>ABS(AB33-$AP$33)</f>
        <v>1.9567102054527385E-2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22"/>
  <sheetViews>
    <sheetView tabSelected="1" zoomScale="170" zoomScaleNormal="170" workbookViewId="0">
      <selection activeCell="E11" sqref="E11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66</v>
      </c>
      <c r="B2" s="19" t="s">
        <v>65</v>
      </c>
      <c r="C2" s="19"/>
      <c r="D2" s="19"/>
      <c r="E2" s="19"/>
      <c r="F2" s="19"/>
      <c r="G2" s="19"/>
      <c r="H2" s="32"/>
      <c r="I2" s="32"/>
      <c r="J2" s="32"/>
    </row>
    <row r="3" spans="1:10">
      <c r="A3" s="39"/>
      <c r="B3" s="19" t="s">
        <v>84</v>
      </c>
      <c r="C3" s="19"/>
      <c r="D3" s="19"/>
      <c r="E3" s="19"/>
      <c r="F3" s="19"/>
      <c r="G3" s="19"/>
      <c r="H3" s="32"/>
      <c r="I3" s="32"/>
      <c r="J3" s="32"/>
    </row>
    <row r="4" spans="1:10">
      <c r="A4" s="39"/>
      <c r="B4" s="19" t="s">
        <v>71</v>
      </c>
      <c r="C4" s="19"/>
      <c r="D4" s="19"/>
      <c r="E4" s="19"/>
      <c r="F4" s="19"/>
      <c r="G4" s="19"/>
      <c r="H4" s="32"/>
      <c r="I4" s="32"/>
      <c r="J4" s="32"/>
    </row>
    <row r="5" spans="1:10">
      <c r="B5" s="19" t="s">
        <v>70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86</v>
      </c>
      <c r="C6" s="19"/>
      <c r="D6" s="19"/>
      <c r="E6" s="19"/>
      <c r="F6" s="19"/>
      <c r="G6" s="19"/>
      <c r="H6" s="32"/>
      <c r="I6" s="32"/>
      <c r="J6" s="32"/>
    </row>
    <row r="7" spans="1:10">
      <c r="B7" s="19" t="s">
        <v>87</v>
      </c>
      <c r="C7" s="32"/>
      <c r="D7" s="32"/>
      <c r="E7" s="32"/>
      <c r="F7" s="32"/>
      <c r="G7" s="32"/>
      <c r="H7" s="32"/>
      <c r="I7" s="32"/>
      <c r="J7" s="32"/>
    </row>
    <row r="8" spans="1:10" ht="13.5" customHeight="1">
      <c r="B8" s="19" t="s">
        <v>88</v>
      </c>
      <c r="C8" s="32"/>
      <c r="D8" s="32"/>
      <c r="E8" s="32"/>
      <c r="F8" s="32"/>
      <c r="G8" s="32"/>
      <c r="H8" s="32"/>
      <c r="I8" s="32"/>
      <c r="J8" s="32"/>
    </row>
    <row r="9" spans="1:10" ht="13.5" customHeight="1"/>
    <row r="10" spans="1:10" ht="13.5" customHeight="1"/>
    <row r="11" spans="1:10" ht="13.5" customHeight="1" thickBot="1"/>
    <row r="12" spans="1:10" ht="26.25" customHeight="1" thickBot="1">
      <c r="B12" s="5" t="s">
        <v>6</v>
      </c>
      <c r="C12" s="13" t="s">
        <v>7</v>
      </c>
      <c r="D12" s="13" t="s">
        <v>8</v>
      </c>
      <c r="E12" s="13" t="s">
        <v>34</v>
      </c>
      <c r="F12" s="13" t="s">
        <v>35</v>
      </c>
      <c r="G12" s="13" t="s">
        <v>9</v>
      </c>
    </row>
    <row r="13" spans="1:10" ht="13.5" customHeight="1" thickBot="1">
      <c r="B13" s="7">
        <v>1</v>
      </c>
      <c r="C13" s="7" t="s">
        <v>10</v>
      </c>
      <c r="D13" s="8" t="s">
        <v>11</v>
      </c>
      <c r="E13" s="8" t="s">
        <v>12</v>
      </c>
      <c r="F13" s="8" t="s">
        <v>36</v>
      </c>
      <c r="G13" s="8" t="s">
        <v>13</v>
      </c>
    </row>
    <row r="14" spans="1:10" ht="13.5" customHeight="1" thickBot="1">
      <c r="B14" s="9">
        <v>2</v>
      </c>
      <c r="C14" s="9" t="s">
        <v>16</v>
      </c>
      <c r="D14" s="10" t="s">
        <v>11</v>
      </c>
      <c r="E14" s="8" t="s">
        <v>15</v>
      </c>
      <c r="F14" s="10" t="s">
        <v>37</v>
      </c>
      <c r="G14" s="10" t="s">
        <v>13</v>
      </c>
    </row>
    <row r="15" spans="1:10" ht="13.5" customHeight="1" thickBot="1">
      <c r="B15" s="9">
        <v>3</v>
      </c>
      <c r="C15" s="9" t="s">
        <v>14</v>
      </c>
      <c r="D15" s="10" t="s">
        <v>11</v>
      </c>
      <c r="E15" s="8" t="s">
        <v>15</v>
      </c>
      <c r="F15" s="10" t="s">
        <v>38</v>
      </c>
      <c r="G15" s="10" t="s">
        <v>13</v>
      </c>
    </row>
    <row r="16" spans="1:10" ht="13.5" customHeight="1" thickBot="1">
      <c r="B16" s="9">
        <v>4</v>
      </c>
      <c r="C16" s="9" t="s">
        <v>10</v>
      </c>
      <c r="D16" s="10" t="s">
        <v>17</v>
      </c>
      <c r="E16" s="27" t="s">
        <v>68</v>
      </c>
      <c r="F16" s="10" t="s">
        <v>39</v>
      </c>
      <c r="G16" s="10" t="s">
        <v>13</v>
      </c>
    </row>
    <row r="17" spans="2:7" ht="13.5" customHeight="1" thickBot="1">
      <c r="B17" s="9">
        <v>5</v>
      </c>
      <c r="C17" s="9" t="s">
        <v>16</v>
      </c>
      <c r="D17" s="10" t="s">
        <v>17</v>
      </c>
      <c r="E17" s="8" t="s">
        <v>15</v>
      </c>
      <c r="F17" s="10" t="s">
        <v>40</v>
      </c>
      <c r="G17" s="10" t="s">
        <v>13</v>
      </c>
    </row>
    <row r="18" spans="2:7" ht="13.5" customHeight="1" thickBot="1">
      <c r="B18" s="9">
        <v>6</v>
      </c>
      <c r="C18" s="9" t="s">
        <v>14</v>
      </c>
      <c r="D18" s="10" t="s">
        <v>17</v>
      </c>
      <c r="E18" s="10" t="s">
        <v>15</v>
      </c>
      <c r="F18" s="10" t="s">
        <v>41</v>
      </c>
      <c r="G18" s="10" t="s">
        <v>13</v>
      </c>
    </row>
    <row r="19" spans="2:7" ht="13.5" customHeight="1" thickBot="1">
      <c r="B19" s="9">
        <v>7</v>
      </c>
      <c r="C19" s="9" t="s">
        <v>10</v>
      </c>
      <c r="D19" s="10" t="s">
        <v>33</v>
      </c>
      <c r="E19" s="10" t="s">
        <v>42</v>
      </c>
      <c r="F19" s="10" t="s">
        <v>12</v>
      </c>
      <c r="G19" s="10" t="s">
        <v>13</v>
      </c>
    </row>
    <row r="20" spans="2:7" ht="13.5" customHeight="1" thickBot="1">
      <c r="B20" s="9">
        <v>8</v>
      </c>
      <c r="C20" s="9" t="s">
        <v>16</v>
      </c>
      <c r="D20" s="10" t="s">
        <v>33</v>
      </c>
      <c r="E20" s="10" t="s">
        <v>43</v>
      </c>
      <c r="F20" s="10" t="s">
        <v>15</v>
      </c>
      <c r="G20" s="10" t="s">
        <v>13</v>
      </c>
    </row>
    <row r="21" spans="2:7" ht="13.5" customHeight="1" thickBot="1">
      <c r="B21" s="9">
        <v>9</v>
      </c>
      <c r="C21" s="9" t="s">
        <v>14</v>
      </c>
      <c r="D21" s="10" t="s">
        <v>33</v>
      </c>
      <c r="E21" s="10" t="s">
        <v>44</v>
      </c>
      <c r="F21" s="10" t="s">
        <v>15</v>
      </c>
      <c r="G21" s="10" t="s">
        <v>13</v>
      </c>
    </row>
    <row r="22" spans="2:7" ht="13.5" customHeight="1" thickBot="1">
      <c r="B22" s="9">
        <v>10</v>
      </c>
      <c r="C22" s="9" t="s">
        <v>14</v>
      </c>
      <c r="D22" s="26" t="s">
        <v>67</v>
      </c>
      <c r="E22" s="10" t="s">
        <v>45</v>
      </c>
      <c r="F22" s="10" t="s">
        <v>15</v>
      </c>
      <c r="G22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54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>
        <v>89</v>
      </c>
      <c r="N11" s="12">
        <v>23</v>
      </c>
      <c r="O11" s="12">
        <v>89</v>
      </c>
      <c r="P11" s="12">
        <v>23</v>
      </c>
      <c r="Q11" s="31">
        <v>89</v>
      </c>
      <c r="R11" s="31">
        <v>23</v>
      </c>
      <c r="S11" s="12">
        <v>89</v>
      </c>
      <c r="T11" s="12">
        <v>23</v>
      </c>
      <c r="U11" s="12">
        <v>89</v>
      </c>
      <c r="V11" s="12">
        <v>23</v>
      </c>
      <c r="W11" s="12">
        <v>89</v>
      </c>
      <c r="X11" s="12">
        <v>23</v>
      </c>
      <c r="Y11" s="12">
        <v>89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>
        <v>-31.62</v>
      </c>
      <c r="N12" s="12">
        <v>19</v>
      </c>
      <c r="O12" s="12">
        <v>-31.6</v>
      </c>
      <c r="P12" s="12">
        <v>19</v>
      </c>
      <c r="Q12" s="31">
        <v>-31.62397997898956</v>
      </c>
      <c r="R12" s="31">
        <v>19</v>
      </c>
      <c r="S12" s="12">
        <v>-31.623979978989599</v>
      </c>
      <c r="T12" s="12">
        <v>19</v>
      </c>
      <c r="U12" s="12">
        <v>-31.62397997898956</v>
      </c>
      <c r="V12" s="12">
        <v>19</v>
      </c>
      <c r="W12" s="12">
        <v>-31.62</v>
      </c>
      <c r="X12" s="12">
        <v>19</v>
      </c>
      <c r="Y12" s="12">
        <v>-31.62</v>
      </c>
      <c r="Z12" s="12">
        <v>19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-31.619546657328694</v>
      </c>
      <c r="AP12" s="12">
        <f t="shared" si="1"/>
        <v>19</v>
      </c>
      <c r="AQ12" s="12">
        <f>_xlfn.STDEV.S(E12,G12,I12,M12,O12,Q12,S12,U12,W12,Y12,AA12,AC12,AE12,AG12,AI12,AK12,AM12)</f>
        <v>7.1623725309647255E-3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12">
        <v>190.96</v>
      </c>
      <c r="N13" s="12">
        <v>190.96</v>
      </c>
      <c r="O13" s="12">
        <v>190.80613646989013</v>
      </c>
      <c r="P13" s="12">
        <v>190.80613646989013</v>
      </c>
      <c r="Q13" s="31">
        <v>190.81436428475001</v>
      </c>
      <c r="R13" s="31">
        <v>190.81436428475001</v>
      </c>
      <c r="S13" s="12">
        <v>190.81</v>
      </c>
      <c r="T13" s="12">
        <v>190.81</v>
      </c>
      <c r="U13" s="12">
        <v>190.8</v>
      </c>
      <c r="V13" s="12">
        <v>190.8</v>
      </c>
      <c r="W13" s="12">
        <v>190.81</v>
      </c>
      <c r="X13" s="12">
        <v>190.81</v>
      </c>
      <c r="Y13" s="12">
        <v>190.82</v>
      </c>
      <c r="Z13" s="12">
        <v>190.82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190.8260961153868</v>
      </c>
      <c r="AP13" s="12">
        <f t="shared" si="1"/>
        <v>190.8260961153868</v>
      </c>
      <c r="AQ13" s="12">
        <f t="shared" ref="AQ13:AQ33" si="3">_xlfn.STDEV.S(E13,G13,I13,M13,O13,Q13,S13,U13,W13,Y13,AA13,AC13,AE13,AG13,AI13,AK13,AM13)</f>
        <v>4.8458645552762476E-2</v>
      </c>
      <c r="AR13" s="12">
        <f t="shared" si="2"/>
        <v>4.8458645552762476E-2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0.2</v>
      </c>
      <c r="R14" s="31">
        <v>0.2</v>
      </c>
      <c r="S14" s="36">
        <v>0.88</v>
      </c>
      <c r="T14" s="36">
        <v>0.88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0.27572855187889195</v>
      </c>
      <c r="AP14" s="12">
        <f t="shared" si="1"/>
        <v>0.27572855187889195</v>
      </c>
      <c r="AQ14" s="12">
        <f t="shared" si="3"/>
        <v>0.21498073149615554</v>
      </c>
      <c r="AR14" s="12">
        <f t="shared" si="2"/>
        <v>0.21498073149615554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32</v>
      </c>
      <c r="D19" s="34" t="s">
        <v>47</v>
      </c>
      <c r="E19" s="12">
        <f>E$11-E$13+E$12+198.6-60-SUM(E$14:E$18)</f>
        <v>-3.220000000000022</v>
      </c>
      <c r="F19" s="12">
        <f>F$11-F$13+F$12+198.6-10*LOG10(A19)-30-SUM(F$14:F$18)</f>
        <v>-21.934237554869519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>
        <v>-3.39</v>
      </c>
      <c r="N19" s="12">
        <v>-22.1</v>
      </c>
      <c r="O19" s="12">
        <v>-3.23</v>
      </c>
      <c r="P19" s="12">
        <v>-21.94</v>
      </c>
      <c r="Q19" s="12">
        <v>-3.2383442637395987</v>
      </c>
      <c r="R19" s="31">
        <v>-21.948601839619499</v>
      </c>
      <c r="S19" s="12">
        <v>-3.92</v>
      </c>
      <c r="T19" s="12">
        <v>-22.63</v>
      </c>
      <c r="U19" s="12">
        <v>-3.2255369458995986</v>
      </c>
      <c r="V19" s="12">
        <v>-21.935794521779542</v>
      </c>
      <c r="W19" s="12">
        <v>-3.24</v>
      </c>
      <c r="X19" s="12"/>
      <c r="Y19" s="12">
        <v>-3.24</v>
      </c>
      <c r="Z19" s="12">
        <v>-21.95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-3.3269139413855799</v>
      </c>
      <c r="AP19" s="12">
        <f t="shared" si="1"/>
        <v>-22.048404469372432</v>
      </c>
      <c r="AQ19" s="12">
        <f t="shared" si="3"/>
        <v>0.21805093588777194</v>
      </c>
      <c r="AR19" s="12">
        <f t="shared" si="2"/>
        <v>0.22901214379002074</v>
      </c>
    </row>
    <row r="20" spans="1:44" s="18" customFormat="1" ht="15.75" thickBot="1">
      <c r="A20" s="30"/>
      <c r="C20" s="21"/>
      <c r="D20" s="33" t="s">
        <v>64</v>
      </c>
      <c r="E20" s="15">
        <f>ABS(E19-$AO$19)</f>
        <v>0.10691394138555799</v>
      </c>
      <c r="F20" s="16">
        <f>ABS(F19-$AP$19)</f>
        <v>0.11416691450291339</v>
      </c>
      <c r="G20" s="15">
        <f>ABS(G19-$AO$19)</f>
        <v>0.10691394138555799</v>
      </c>
      <c r="H20" s="16">
        <f>ABS(H19-$AP$19)</f>
        <v>0.11416691450291339</v>
      </c>
      <c r="I20" s="15">
        <f t="shared" ref="I20" si="4">ABS(I19-$AO$19)</f>
        <v>8.856967855458775E-2</v>
      </c>
      <c r="J20" s="16">
        <f t="shared" ref="J20" si="5">ABS(J19-$AP$19)</f>
        <v>9.9802630661518066E-2</v>
      </c>
      <c r="K20" s="15"/>
      <c r="L20" s="16"/>
      <c r="M20" s="15">
        <v>0.15</v>
      </c>
      <c r="N20" s="16">
        <v>0.17</v>
      </c>
      <c r="O20" s="15">
        <f>ABS(O19-$AO$19)</f>
        <v>9.691394138557996E-2</v>
      </c>
      <c r="P20" s="16">
        <f>ABS(P19-$AP$19)</f>
        <v>0.10840446937243087</v>
      </c>
      <c r="Q20" s="12"/>
      <c r="R20" s="31"/>
      <c r="S20" s="15">
        <f>ABS(S19-$AO$19)</f>
        <v>0.59308605861441999</v>
      </c>
      <c r="T20" s="16">
        <f>ABS(T19-$AP$19)</f>
        <v>0.58159553062756686</v>
      </c>
      <c r="U20" s="15">
        <f>ABS(U19-$AO$19)</f>
        <v>0.10137699548598134</v>
      </c>
      <c r="V20" s="16">
        <f>ABS(V19-$AP$19)</f>
        <v>0.11260994759289034</v>
      </c>
      <c r="W20" s="15"/>
      <c r="X20" s="16"/>
      <c r="Y20" s="15">
        <f>ABS(Y19-$AO$19)</f>
        <v>8.6913941385579729E-2</v>
      </c>
      <c r="Z20" s="16">
        <f>ABS(Z19-$AP$19)</f>
        <v>9.8404469372432857E-2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s="18" customFormat="1" ht="15.75" customHeight="1" thickBot="1">
      <c r="A21" s="30">
        <v>360</v>
      </c>
      <c r="C21" s="21" t="s">
        <v>73</v>
      </c>
      <c r="D21" s="34" t="s">
        <v>48</v>
      </c>
      <c r="E21" s="12">
        <f>E$11-E$13+E$12+198.6-60-SUM(E$14:E$18)</f>
        <v>-3.220000000000022</v>
      </c>
      <c r="F21" s="12">
        <f>F$11-F$13+F$12+198.6-10*LOG10(A21)-30-SUM(F$14:F$18)</f>
        <v>-17.163025007672893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>
        <v>-3.39</v>
      </c>
      <c r="N21" s="12">
        <v>-17.32</v>
      </c>
      <c r="O21" s="12">
        <v>-3.23</v>
      </c>
      <c r="P21" s="12">
        <v>-17.170000000000002</v>
      </c>
      <c r="Q21" s="12">
        <v>-3.2383442637395987</v>
      </c>
      <c r="R21" s="31">
        <v>-17.177389292422873</v>
      </c>
      <c r="S21" s="12">
        <v>-3.92</v>
      </c>
      <c r="T21" s="12">
        <v>-17.86</v>
      </c>
      <c r="U21" s="12">
        <v>-3.2255369458995986</v>
      </c>
      <c r="V21" s="12">
        <v>-17.164581974582916</v>
      </c>
      <c r="W21" s="12"/>
      <c r="X21" s="12">
        <v>-17.170000000000002</v>
      </c>
      <c r="Y21" s="12">
        <v>-3.24</v>
      </c>
      <c r="Z21" s="12">
        <v>-17.78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-3.3377781840587772</v>
      </c>
      <c r="AP21" s="12">
        <f>AVERAGE(F21,J21,N21,P21,R21,T21,V21,X21,Z21,AB21,AD21,AF21,AH21,AJ21,AL21,AN21)</f>
        <v>-17.33137617402144</v>
      </c>
      <c r="AQ21" s="12">
        <f t="shared" si="3"/>
        <v>0.22952681684512333</v>
      </c>
      <c r="AR21" s="12">
        <f t="shared" si="2"/>
        <v>0.27121428317898494</v>
      </c>
    </row>
    <row r="22" spans="1:44" s="18" customFormat="1" ht="15.75" thickBot="1">
      <c r="A22" s="30"/>
      <c r="C22" s="21"/>
      <c r="D22" s="33" t="s">
        <v>64</v>
      </c>
      <c r="E22" s="15">
        <f>ABS(E21-$AO$19)</f>
        <v>0.10691394138555799</v>
      </c>
      <c r="F22" s="16">
        <f>ABS(F21-$AP$21)</f>
        <v>0.16835116634854685</v>
      </c>
      <c r="G22" s="15">
        <f>ABS(G21-$AO$19)</f>
        <v>0.10691394138555799</v>
      </c>
      <c r="H22" s="16">
        <f>ABS(H21-$AP$21)</f>
        <v>0.16835116634854685</v>
      </c>
      <c r="I22" s="15">
        <f t="shared" ref="I22" si="6">ABS(I21-$AO$21)</f>
        <v>9.9433921227785049E-2</v>
      </c>
      <c r="J22" s="16">
        <f t="shared" ref="J22" si="7">ABS(J21-$AP$21)</f>
        <v>0.15398688250715153</v>
      </c>
      <c r="K22" s="15"/>
      <c r="L22" s="16"/>
      <c r="M22" s="15">
        <v>0.15</v>
      </c>
      <c r="N22" s="16">
        <v>0.16</v>
      </c>
      <c r="O22" s="15">
        <f>ABS(O21-$AO$21)</f>
        <v>0.10777818405877726</v>
      </c>
      <c r="P22" s="16">
        <f>ABS(P21-$AP$21)</f>
        <v>0.16137617402143789</v>
      </c>
      <c r="Q22" s="12"/>
      <c r="R22" s="31"/>
      <c r="S22" s="15">
        <f>ABS(S21-$AO$21)</f>
        <v>0.58222181594122269</v>
      </c>
      <c r="T22" s="16">
        <f>ABS(T21-$AP$21)</f>
        <v>0.52862382597855984</v>
      </c>
      <c r="U22" s="15">
        <f>ABS(U21-$AO$21)</f>
        <v>0.11224123815917864</v>
      </c>
      <c r="V22" s="16">
        <f>ABS(V21-$AP$21)</f>
        <v>0.1667941994385238</v>
      </c>
      <c r="W22" s="16"/>
      <c r="X22" s="16"/>
      <c r="Y22" s="15">
        <f>ABS(Y21-$AO$21)</f>
        <v>9.7778184058777029E-2</v>
      </c>
      <c r="Z22" s="16">
        <f>ABS(Z21-$AP$21)</f>
        <v>0.44862382597856154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s="18" customFormat="1" ht="15.75" customHeight="1" thickBot="1">
      <c r="A23" s="30">
        <v>180</v>
      </c>
      <c r="C23" s="21" t="s">
        <v>32</v>
      </c>
      <c r="D23" s="34" t="s">
        <v>46</v>
      </c>
      <c r="E23" s="12">
        <f>E$11-E$13+E$12+198.6-60-SUM(E$14:E$18)</f>
        <v>-3.220000000000022</v>
      </c>
      <c r="F23" s="12">
        <f>F$11-F$13+F$12+198.6-10*LOG10(A23)-30-SUM(F$14:F$18)</f>
        <v>-14.152725051033078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>
        <v>-3.39</v>
      </c>
      <c r="N23" s="12">
        <v>-14.31</v>
      </c>
      <c r="O23" s="12">
        <v>-3.23</v>
      </c>
      <c r="P23" s="12">
        <v>-14.16</v>
      </c>
      <c r="Q23" s="12">
        <v>-3.2383442637395987</v>
      </c>
      <c r="R23" s="31">
        <v>-14.167089335783061</v>
      </c>
      <c r="S23" s="12">
        <v>-3.92</v>
      </c>
      <c r="T23" s="12">
        <v>-14.85</v>
      </c>
      <c r="U23" s="12">
        <v>-3.2255369458995986</v>
      </c>
      <c r="V23" s="12">
        <v>-14.15428201794311</v>
      </c>
      <c r="W23" s="12"/>
      <c r="X23" s="12">
        <v>-14.16</v>
      </c>
      <c r="Y23" s="12">
        <v>-3.24</v>
      </c>
      <c r="Z23" s="12">
        <v>-14.17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-3.3377781840587772</v>
      </c>
      <c r="AP23" s="12">
        <f>AVERAGE(F23,J23,N23,P23,R23,T23,V23,X23,Z23,AB23,AD23,AF23,AH23,AJ23,AL23,AN23)</f>
        <v>-14.254576193292634</v>
      </c>
      <c r="AQ23" s="12">
        <f t="shared" si="3"/>
        <v>0.22952681684512333</v>
      </c>
      <c r="AR23" s="12">
        <f t="shared" si="2"/>
        <v>0.21800115192717207</v>
      </c>
    </row>
    <row r="24" spans="1:44" s="18" customFormat="1" ht="15.75" thickBot="1">
      <c r="A24" s="30"/>
      <c r="C24" s="21"/>
      <c r="D24" s="33" t="s">
        <v>64</v>
      </c>
      <c r="E24" s="15">
        <f>ABS(E23-$AO$19)</f>
        <v>0.10691394138555799</v>
      </c>
      <c r="F24" s="16">
        <f>ABS(F23-$AP$23)</f>
        <v>0.10185114225955516</v>
      </c>
      <c r="G24" s="15">
        <f>ABS(G23-$AO$19)</f>
        <v>0.10691394138555799</v>
      </c>
      <c r="H24" s="16">
        <f>ABS(H23-$AP$23)</f>
        <v>0.10185114225955516</v>
      </c>
      <c r="I24" s="15">
        <f>ABS(I23-$AO$23)</f>
        <v>9.9433921227785049E-2</v>
      </c>
      <c r="J24" s="16">
        <f>ABS(J23-$AP$23)</f>
        <v>8.7486858418158064E-2</v>
      </c>
      <c r="K24" s="15">
        <f>ABS(K23-$AO$23)</f>
        <v>9.9433921227757072E-2</v>
      </c>
      <c r="L24" s="16">
        <f>ABS(L23-$AP$23)</f>
        <v>8.7486858418133195E-2</v>
      </c>
      <c r="M24" s="15">
        <v>0.15</v>
      </c>
      <c r="N24" s="16">
        <v>0.15</v>
      </c>
      <c r="O24" s="15">
        <f>ABS(O23-$AO$23)</f>
        <v>0.10777818405877726</v>
      </c>
      <c r="P24" s="16">
        <f>ABS(P23-$AP$23)</f>
        <v>9.4576193292633448E-2</v>
      </c>
      <c r="Q24" s="12"/>
      <c r="R24" s="31"/>
      <c r="S24" s="15">
        <f>ABS(S23-$AO$23)</f>
        <v>0.58222181594122269</v>
      </c>
      <c r="T24" s="16">
        <f t="shared" ref="T24" si="8">ABS(T23-$AP$23)</f>
        <v>0.59542380670736605</v>
      </c>
      <c r="U24" s="15">
        <f>ABS(U23-$AO$23)</f>
        <v>0.11224123815917864</v>
      </c>
      <c r="V24" s="16">
        <f>ABS(V23-$AP$23)</f>
        <v>0.10029417534952323</v>
      </c>
      <c r="W24" s="15"/>
      <c r="X24" s="38"/>
      <c r="Y24" s="15">
        <f>ABS(Y23-$AO$23)</f>
        <v>9.7778184058777029E-2</v>
      </c>
      <c r="Z24" s="16">
        <f>ABS(Z23-$AP$23)</f>
        <v>8.4576193292633661E-2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s="18" customFormat="1" ht="15.75" customHeight="1" thickBot="1">
      <c r="A25" s="30">
        <v>90</v>
      </c>
      <c r="C25" s="21" t="s">
        <v>32</v>
      </c>
      <c r="D25" s="34" t="s">
        <v>49</v>
      </c>
      <c r="E25" s="12">
        <f>E$11-E$13+E$12+198.6-60-SUM(E$14:E$18)</f>
        <v>-3.220000000000022</v>
      </c>
      <c r="F25" s="12">
        <f>F$11-F$13+F$12+198.6-10*LOG10(A25)-30-SUM(F$14:F$18)</f>
        <v>-11.142425094393266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>
        <v>-3.39</v>
      </c>
      <c r="N25" s="12">
        <v>-11.3</v>
      </c>
      <c r="O25" s="12">
        <v>-3.23</v>
      </c>
      <c r="P25" s="12">
        <v>-11.15</v>
      </c>
      <c r="Q25" s="12">
        <v>-3.2383442637395987</v>
      </c>
      <c r="R25" s="31">
        <v>-11.156789379143248</v>
      </c>
      <c r="S25" s="12">
        <v>-3.92</v>
      </c>
      <c r="T25" s="12">
        <v>-11.84</v>
      </c>
      <c r="U25" s="12">
        <v>-3.2255369458995986</v>
      </c>
      <c r="V25" s="12">
        <v>-11.143982061303298</v>
      </c>
      <c r="W25" s="12"/>
      <c r="X25" s="12">
        <v>-11.15</v>
      </c>
      <c r="Y25" s="12">
        <v>-3.24</v>
      </c>
      <c r="Z25" s="12">
        <v>-11.16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-3.3377781840587772</v>
      </c>
      <c r="AP25" s="12">
        <f>AVERAGE(F25,J25,N25,P25,R25,T25,V25,X25,Z25,AB25,AD25,AF25,AH25,AJ25,AL25,AN25)</f>
        <v>-11.244442879230498</v>
      </c>
      <c r="AQ25" s="12">
        <f t="shared" si="3"/>
        <v>0.22952681684512333</v>
      </c>
      <c r="AR25" s="12">
        <f t="shared" si="2"/>
        <v>0.21806663985318842</v>
      </c>
    </row>
    <row r="26" spans="1:44" s="18" customFormat="1" ht="15.75" thickBot="1">
      <c r="A26" s="30"/>
      <c r="C26" s="21"/>
      <c r="D26" s="33" t="s">
        <v>64</v>
      </c>
      <c r="E26" s="15">
        <f>ABS(E25-$AO$19)</f>
        <v>0.10691394138555799</v>
      </c>
      <c r="F26" s="16">
        <f>ABS(F25-$AP$25)</f>
        <v>0.10201778483723167</v>
      </c>
      <c r="G26" s="15">
        <f>ABS(G25-$AO$19)</f>
        <v>0.10691394138555799</v>
      </c>
      <c r="H26" s="16">
        <f>ABS(H25-$AP$25)</f>
        <v>0.10201778483723167</v>
      </c>
      <c r="I26" s="15">
        <f>ABS(I25-$AO$25)</f>
        <v>9.9433921227785049E-2</v>
      </c>
      <c r="J26" s="16">
        <f>ABS(J25-$AP$25)</f>
        <v>8.7653500995834577E-2</v>
      </c>
      <c r="K26" s="15"/>
      <c r="L26" s="16">
        <f>ABS(L25-$AP$25)</f>
        <v>8.7653500995797273E-2</v>
      </c>
      <c r="M26" s="15">
        <v>0.15</v>
      </c>
      <c r="N26" s="16">
        <v>0.15</v>
      </c>
      <c r="O26" s="15">
        <f>ABS(O25-$AO$25)</f>
        <v>0.10777818405877726</v>
      </c>
      <c r="P26" s="16">
        <f>ABS(P25-$AP$25)</f>
        <v>9.4442879230497212E-2</v>
      </c>
      <c r="Q26" s="12"/>
      <c r="R26" s="31"/>
      <c r="S26" s="15">
        <f>ABS(S25-$AO$25)</f>
        <v>0.58222181594122269</v>
      </c>
      <c r="T26" s="16">
        <f t="shared" ref="T26" si="9">ABS(T25-$AP$25)</f>
        <v>0.59555712076950229</v>
      </c>
      <c r="U26" s="15">
        <f>ABS(U25-$AO$25)</f>
        <v>0.11224123815917864</v>
      </c>
      <c r="V26" s="16">
        <f>ABS(V25-$AP$25)</f>
        <v>0.10046081792719974</v>
      </c>
      <c r="W26" s="15"/>
      <c r="X26" s="16"/>
      <c r="Y26" s="15">
        <f>ABS(Y25-$AO$25)</f>
        <v>9.7778184058777029E-2</v>
      </c>
      <c r="Z26" s="16">
        <f>ABS(Z25-$AP$25)</f>
        <v>8.4442879230497425E-2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s="18" customFormat="1" ht="15.75" customHeight="1" thickBot="1">
      <c r="A27" s="30">
        <v>45</v>
      </c>
      <c r="C27" s="21" t="s">
        <v>32</v>
      </c>
      <c r="D27" s="34" t="s">
        <v>50</v>
      </c>
      <c r="E27" s="12">
        <f>E$11-E$13+E$12+198.6-60-SUM(E$14:E$18)</f>
        <v>-3.220000000000022</v>
      </c>
      <c r="F27" s="12">
        <f>F$11-F$13+F$12+198.6-10*LOG10(A27)-30-SUM(F$14:F$18)</f>
        <v>-8.1321251377534569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>
        <v>-3.39</v>
      </c>
      <c r="N27" s="12">
        <v>-8.2899999999999991</v>
      </c>
      <c r="O27" s="12">
        <v>-3.23</v>
      </c>
      <c r="P27" s="12">
        <v>-8.14</v>
      </c>
      <c r="Q27" s="12">
        <v>-3.2383442637395987</v>
      </c>
      <c r="R27" s="31">
        <v>-8.1464894225034357</v>
      </c>
      <c r="S27" s="12">
        <v>-3.92</v>
      </c>
      <c r="T27" s="12">
        <v>-8.83</v>
      </c>
      <c r="U27" s="12">
        <v>-3.2255369458995986</v>
      </c>
      <c r="V27" s="12">
        <v>-8.1336821046634853</v>
      </c>
      <c r="W27" s="12"/>
      <c r="X27" s="12">
        <v>-8.14</v>
      </c>
      <c r="Y27" s="12">
        <v>-3.24</v>
      </c>
      <c r="Z27" s="12">
        <v>-8.15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-3.3377781840587772</v>
      </c>
      <c r="AP27" s="12">
        <f>AVERAGE(F27,J27,N27,P27,R27,T27,V27,X27,Z27,AB27,AD27,AF27,AH27,AJ27,AL27,AN27)</f>
        <v>-8.2343095651683598</v>
      </c>
      <c r="AQ27" s="12">
        <f t="shared" si="3"/>
        <v>0.22952681684512333</v>
      </c>
      <c r="AR27" s="12">
        <f t="shared" si="2"/>
        <v>0.21813222269461674</v>
      </c>
    </row>
    <row r="28" spans="1:44" s="18" customFormat="1" ht="15.75" thickBot="1">
      <c r="A28" s="30"/>
      <c r="C28" s="21"/>
      <c r="D28" s="33" t="s">
        <v>64</v>
      </c>
      <c r="E28" s="15">
        <f>ABS(E27-$AO$19)</f>
        <v>0.10691394138555799</v>
      </c>
      <c r="F28" s="16">
        <f>ABS(F27-$AP$27)</f>
        <v>0.10218442741490286</v>
      </c>
      <c r="G28" s="15">
        <f>ABS(G27-$AO$19)</f>
        <v>0.10691394138555799</v>
      </c>
      <c r="H28" s="16">
        <f>ABS(H27-$AP$27)</f>
        <v>0.10218442741490286</v>
      </c>
      <c r="I28" s="15">
        <f>ABS(I27-$AO$19)</f>
        <v>8.856967855458775E-2</v>
      </c>
      <c r="J28" s="16">
        <f>ABS(J27-$AP$27)</f>
        <v>8.7820143573509313E-2</v>
      </c>
      <c r="K28" s="15"/>
      <c r="L28" s="16">
        <f>ABS(L27-$AP$27)</f>
        <v>8.7820143573479115E-2</v>
      </c>
      <c r="M28" s="15">
        <v>0.15</v>
      </c>
      <c r="N28" s="16">
        <v>0.14000000000000001</v>
      </c>
      <c r="O28" s="15">
        <f>ABS(O27-$AO$27)</f>
        <v>0.10777818405877726</v>
      </c>
      <c r="P28" s="16">
        <f>ABS(P27-$AP$27)</f>
        <v>9.43095651683592E-2</v>
      </c>
      <c r="Q28" s="12"/>
      <c r="R28" s="31"/>
      <c r="S28" s="15">
        <f t="shared" ref="S28" si="10">ABS(S27-$AO$19)</f>
        <v>0.59308605861441999</v>
      </c>
      <c r="T28" s="16">
        <f t="shared" ref="T28" si="11">ABS(T27-$AP$27)</f>
        <v>0.5956904348316403</v>
      </c>
      <c r="U28" s="15">
        <f>ABS(U27-$AO$27)</f>
        <v>0.11224123815917864</v>
      </c>
      <c r="V28" s="16">
        <f>ABS(V27-$AP$27)</f>
        <v>0.10062746050487448</v>
      </c>
      <c r="W28" s="15"/>
      <c r="X28" s="16"/>
      <c r="Y28" s="15">
        <f>ABS(Y27-$AO$27)</f>
        <v>9.7778184058777029E-2</v>
      </c>
      <c r="Z28" s="16">
        <f>ABS(Z27-$AP$27)</f>
        <v>8.4309565168359413E-2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s="18" customFormat="1" ht="15.75" customHeight="1" thickBot="1">
      <c r="A29" s="30">
        <v>30</v>
      </c>
      <c r="C29" s="21" t="s">
        <v>32</v>
      </c>
      <c r="D29" s="34" t="s">
        <v>51</v>
      </c>
      <c r="E29" s="12">
        <f>E$11-E$13+E$12+198.6-60-SUM(E$14:E$18)</f>
        <v>-3.220000000000022</v>
      </c>
      <c r="F29" s="12">
        <f>F$11-F$13+F$12+198.6-10*LOG10(A29)-30-SUM(F$14:F$18)</f>
        <v>-6.3712125471966434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>
        <v>-3.39</v>
      </c>
      <c r="N29" s="12">
        <v>-6.53</v>
      </c>
      <c r="O29" s="12">
        <v>-3.23</v>
      </c>
      <c r="P29" s="12">
        <v>-6.38</v>
      </c>
      <c r="Q29" s="12">
        <v>-3.2383442637395987</v>
      </c>
      <c r="R29" s="31">
        <v>-6.3855768319466222</v>
      </c>
      <c r="S29" s="12">
        <v>-3.92</v>
      </c>
      <c r="T29" s="12">
        <v>-7.07</v>
      </c>
      <c r="U29" s="12">
        <v>-3.2255369458995986</v>
      </c>
      <c r="V29" s="12">
        <v>-6.3727695141066718</v>
      </c>
      <c r="W29" s="12"/>
      <c r="X29" s="12">
        <v>-6.38</v>
      </c>
      <c r="Y29" s="12">
        <v>-3.24</v>
      </c>
      <c r="Z29" s="12">
        <v>-6.39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-3.3377781840587772</v>
      </c>
      <c r="AP29" s="12">
        <f>AVERAGE(F29,J29,N29,P29,R29,T29,V29,X29,Z29,AB29,AD29,AF29,AH29,AJ29,AL29,AN29)</f>
        <v>-6.4739039693653311</v>
      </c>
      <c r="AQ29" s="12">
        <f t="shared" si="3"/>
        <v>0.22952681684512333</v>
      </c>
      <c r="AR29" s="12">
        <f t="shared" si="2"/>
        <v>0.2183323352540173</v>
      </c>
    </row>
    <row r="30" spans="1:44" s="18" customFormat="1" ht="15.75" thickBot="1">
      <c r="A30" s="30"/>
      <c r="C30" s="21"/>
      <c r="D30" s="33" t="s">
        <v>64</v>
      </c>
      <c r="E30" s="15">
        <f>ABS(E29-$AO$19)</f>
        <v>0.10691394138555799</v>
      </c>
      <c r="F30" s="16">
        <f>ABS(F29-$AP$29)</f>
        <v>0.10269142216868765</v>
      </c>
      <c r="G30" s="15">
        <f>ABS(G29-$AO$19)</f>
        <v>0.10691394138555799</v>
      </c>
      <c r="H30" s="16">
        <f>ABS(H29-$AP$29)</f>
        <v>0.10269142216868765</v>
      </c>
      <c r="I30" s="15">
        <f>ABS(I29-$AO$19)</f>
        <v>8.856967855458775E-2</v>
      </c>
      <c r="J30" s="16">
        <f>ABS(J29-$AP$29)</f>
        <v>8.8327138327294108E-2</v>
      </c>
      <c r="K30" s="15"/>
      <c r="L30" s="16"/>
      <c r="M30" s="15">
        <v>0.15</v>
      </c>
      <c r="N30" s="16">
        <v>0.16</v>
      </c>
      <c r="O30" s="15">
        <f>ABS(O29-$AO$29)</f>
        <v>0.10777818405877726</v>
      </c>
      <c r="P30" s="16">
        <f>ABS(P29-$AP$29)</f>
        <v>9.3903969365331186E-2</v>
      </c>
      <c r="Q30" s="12"/>
      <c r="R30" s="31"/>
      <c r="S30" s="15">
        <f t="shared" ref="S30" si="12">ABS(S29-$AO$19)</f>
        <v>0.59308605861441999</v>
      </c>
      <c r="T30" s="16">
        <f t="shared" ref="T30" si="13">ABS(T29-$AP$29)</f>
        <v>0.59609603063466921</v>
      </c>
      <c r="U30" s="15">
        <f>ABS(U29-$AO$29)</f>
        <v>0.11224123815917864</v>
      </c>
      <c r="V30" s="16">
        <f>ABS(V29-$AP$29)</f>
        <v>0.10113445525865927</v>
      </c>
      <c r="W30" s="15"/>
      <c r="X30" s="16"/>
      <c r="Y30" s="15">
        <f>ABS(Y29-$AO$29)</f>
        <v>9.7778184058777029E-2</v>
      </c>
      <c r="Z30" s="16">
        <f>ABS(Z29-$AP$29)</f>
        <v>8.3903969365331399E-2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s="18" customFormat="1" ht="15.75" customHeight="1" thickBot="1">
      <c r="A31" s="30">
        <v>15</v>
      </c>
      <c r="C31" s="21" t="s">
        <v>32</v>
      </c>
      <c r="D31" s="34" t="s">
        <v>52</v>
      </c>
      <c r="E31" s="12">
        <f>E$11-E$13+E$12+198.6-60-SUM(E$14:E$18)</f>
        <v>-3.220000000000022</v>
      </c>
      <c r="F31" s="12">
        <f>F$11-F$13+F$12+198.6-10*LOG10(A31)-30-SUM(F$14:F$18)</f>
        <v>-3.3609125905568309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>
        <v>-3.39</v>
      </c>
      <c r="N31" s="12">
        <v>-3.52</v>
      </c>
      <c r="O31" s="12">
        <v>-3.23</v>
      </c>
      <c r="P31" s="12">
        <v>-3.37</v>
      </c>
      <c r="Q31" s="12">
        <v>-3.2383442637395987</v>
      </c>
      <c r="R31" s="31">
        <v>-3.3752768753068096</v>
      </c>
      <c r="S31" s="12">
        <v>-3.92</v>
      </c>
      <c r="T31" s="12">
        <v>-4.0599999999999996</v>
      </c>
      <c r="U31" s="12">
        <v>-3.2255369458995986</v>
      </c>
      <c r="V31" s="12">
        <v>-3.3624695574668593</v>
      </c>
      <c r="W31" s="12"/>
      <c r="X31" s="12">
        <v>-3.36</v>
      </c>
      <c r="Y31" s="12">
        <v>-3.24</v>
      </c>
      <c r="Z31" s="12">
        <v>-3.38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-3.3377781840587772</v>
      </c>
      <c r="AP31" s="12">
        <f>AVERAGE(F31,J31,N31,P31,R31,T31,V31,X31,Z31,AB31,AD31,AF31,AH31,AJ31,AL31,AN31)</f>
        <v>-3.4626595441920802</v>
      </c>
      <c r="AQ31" s="12">
        <f t="shared" si="3"/>
        <v>0.22952681684512333</v>
      </c>
      <c r="AR31" s="12">
        <f t="shared" si="2"/>
        <v>0.21884546997043924</v>
      </c>
    </row>
    <row r="32" spans="1:44" s="18" customFormat="1" ht="15.75" thickBot="1">
      <c r="A32" s="30"/>
      <c r="C32" s="21"/>
      <c r="D32" s="33" t="s">
        <v>64</v>
      </c>
      <c r="E32" s="15">
        <f>ABS(E31-$AO$19)</f>
        <v>0.10691394138555799</v>
      </c>
      <c r="F32" s="16">
        <f>ABS(F31-$AP$31)</f>
        <v>0.10174695363524933</v>
      </c>
      <c r="G32" s="15">
        <f>ABS(G31-$AO$19)</f>
        <v>0.10691394138555799</v>
      </c>
      <c r="H32" s="16">
        <f>ABS(H31-$AP$31)</f>
        <v>0.10174695363524933</v>
      </c>
      <c r="I32" s="15">
        <f>ABS(I31-$AO$19)</f>
        <v>8.856967855458775E-2</v>
      </c>
      <c r="J32" s="16">
        <f>ABS(J31-$AP$31)</f>
        <v>8.7382669793855783E-2</v>
      </c>
      <c r="K32" s="15"/>
      <c r="L32" s="16">
        <f>ABS(L31-$AP$31)</f>
        <v>8.7382669793830026E-2</v>
      </c>
      <c r="M32" s="15">
        <v>0.15</v>
      </c>
      <c r="N32" s="16">
        <v>0.15</v>
      </c>
      <c r="O32" s="15">
        <f>ABS(O31-$AO$31)</f>
        <v>0.10777818405877726</v>
      </c>
      <c r="P32" s="16">
        <f>ABS(P31-$AP$31)</f>
        <v>9.2659544192080112E-2</v>
      </c>
      <c r="Q32" s="12"/>
      <c r="R32" s="31"/>
      <c r="S32" s="15">
        <f t="shared" ref="S32" si="14">ABS(S31-$AO$19)</f>
        <v>0.59308605861441999</v>
      </c>
      <c r="T32" s="16">
        <f t="shared" ref="T32" si="15">ABS(T31-$AP$31)</f>
        <v>0.59734045580791939</v>
      </c>
      <c r="U32" s="15">
        <f>ABS(U31-$AO$31)</f>
        <v>0.11224123815917864</v>
      </c>
      <c r="V32" s="16">
        <f>ABS(V31-$AP$31)</f>
        <v>0.10018998672522095</v>
      </c>
      <c r="W32" s="15"/>
      <c r="X32" s="16"/>
      <c r="Y32" s="15">
        <f>ABS(Y31-$AO$31)</f>
        <v>9.7778184058777029E-2</v>
      </c>
      <c r="Z32" s="16">
        <f>ABS(Z31-$AP$31)</f>
        <v>8.2659544192080325E-2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s="18" customFormat="1" ht="15.75" customHeight="1" thickBot="1">
      <c r="A33" s="30">
        <v>3.75</v>
      </c>
      <c r="C33" s="21" t="s">
        <v>32</v>
      </c>
      <c r="D33" s="34" t="s">
        <v>53</v>
      </c>
      <c r="E33" s="12">
        <f>E$11-E$13+E$12+198.6-60-SUM(E$14:E$18)</f>
        <v>-3.220000000000022</v>
      </c>
      <c r="F33" s="12">
        <f>F$11-F$13+F$12+198.6-10*LOG10(A33)-30-SUM(F$14:F$18)</f>
        <v>2.6596873227227942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>
        <v>-3.39</v>
      </c>
      <c r="N33" s="12">
        <v>2.5</v>
      </c>
      <c r="O33" s="12">
        <v>-3.23</v>
      </c>
      <c r="P33" s="12">
        <v>2.65</v>
      </c>
      <c r="Q33" s="12">
        <v>-3.2383442637395987</v>
      </c>
      <c r="R33" s="31">
        <v>2.6453230379728154</v>
      </c>
      <c r="S33" s="12">
        <v>-3.92</v>
      </c>
      <c r="T33" s="12">
        <v>1.96</v>
      </c>
      <c r="U33" s="12">
        <v>-3.2255369458995986</v>
      </c>
      <c r="V33" s="12">
        <v>2.6581303558127658</v>
      </c>
      <c r="W33" s="12"/>
      <c r="X33" s="12">
        <v>2.66</v>
      </c>
      <c r="Y33" s="12">
        <v>-3.24</v>
      </c>
      <c r="Z33" s="12">
        <v>2.64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-3.3377781840587772</v>
      </c>
      <c r="AP33" s="12">
        <f>AVERAGE(F33,J33,N33,P33,R33,T33,V33,X33,Z33,AB33,AD33,AF33,AH33,AJ33,AL33,AN33)</f>
        <v>2.5576070839321976</v>
      </c>
      <c r="AQ33" s="12">
        <f t="shared" si="3"/>
        <v>0.22952681684512333</v>
      </c>
      <c r="AR33" s="12">
        <f t="shared" si="2"/>
        <v>0.21897589264246242</v>
      </c>
    </row>
    <row r="34" spans="1:44" s="18" customFormat="1" ht="15.75" thickBot="1">
      <c r="C34" s="21"/>
      <c r="D34" s="33" t="s">
        <v>64</v>
      </c>
      <c r="E34" s="15">
        <f>ABS(E33-$AO$19)</f>
        <v>0.10691394138555799</v>
      </c>
      <c r="F34" s="16">
        <f>ABS(F33-$AP$33)</f>
        <v>0.10208023879059658</v>
      </c>
      <c r="G34" s="15">
        <f>ABS(G33-$AO$19)</f>
        <v>0.10691394138555799</v>
      </c>
      <c r="H34" s="16">
        <f>ABS(H33-$AP$33)</f>
        <v>0.10208023879059658</v>
      </c>
      <c r="I34" s="15">
        <f>ABS(I33-$AO$19)</f>
        <v>8.856967855458775E-2</v>
      </c>
      <c r="J34" s="16">
        <f>ABS(J33-$AP$33)</f>
        <v>8.7715954949203034E-2</v>
      </c>
      <c r="K34" s="15"/>
      <c r="L34" s="16">
        <f>ABS(L33-$AP$33)</f>
        <v>8.7715954949172392E-2</v>
      </c>
      <c r="M34" s="15">
        <v>0.15</v>
      </c>
      <c r="N34" s="16">
        <v>0.15</v>
      </c>
      <c r="O34" s="15">
        <f>ABS(O33-$AO$33)</f>
        <v>0.10777818405877726</v>
      </c>
      <c r="P34" s="16">
        <f>ABS(P33-$AP$33)</f>
        <v>9.2392916067802311E-2</v>
      </c>
      <c r="Q34" s="15"/>
      <c r="R34" s="16"/>
      <c r="S34" s="15">
        <f t="shared" ref="S34" si="16">ABS(S33-$AO$19)</f>
        <v>0.59308605861441999</v>
      </c>
      <c r="T34" s="16">
        <f t="shared" ref="T34" si="17">ABS(T33-$AP$33)</f>
        <v>0.59760708393219764</v>
      </c>
      <c r="U34" s="15">
        <f>ABS(U33-$AO$33)</f>
        <v>0.11224123815917864</v>
      </c>
      <c r="V34" s="16">
        <f>ABS(V33-$AP$33)</f>
        <v>0.1005232718805682</v>
      </c>
      <c r="W34" s="15"/>
      <c r="X34" s="16"/>
      <c r="Y34" s="15">
        <f>ABS(Y33-$AO$33)</f>
        <v>9.7778184058777029E-2</v>
      </c>
      <c r="Z34" s="16">
        <f>ABS(Z33-$AP$33)</f>
        <v>8.2392916067802524E-2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U8:V8"/>
    <mergeCell ref="Q8:R8"/>
    <mergeCell ref="I8:J8"/>
    <mergeCell ref="M8:N8"/>
    <mergeCell ref="E8:F8"/>
    <mergeCell ref="O8:P8"/>
    <mergeCell ref="K8:L8"/>
    <mergeCell ref="G8:H8"/>
    <mergeCell ref="S8:T8"/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55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>
        <v>70</v>
      </c>
      <c r="N11" s="12">
        <v>23</v>
      </c>
      <c r="O11" s="12">
        <v>70</v>
      </c>
      <c r="P11" s="12">
        <v>23</v>
      </c>
      <c r="Q11" s="31">
        <v>70</v>
      </c>
      <c r="R11" s="31">
        <v>23</v>
      </c>
      <c r="S11" s="12">
        <v>70</v>
      </c>
      <c r="T11" s="12">
        <v>23</v>
      </c>
      <c r="U11" s="12">
        <v>70</v>
      </c>
      <c r="V11" s="12">
        <v>23</v>
      </c>
      <c r="W11" s="12">
        <v>70</v>
      </c>
      <c r="X11" s="12">
        <v>23</v>
      </c>
      <c r="Y11" s="12">
        <v>70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</v>
      </c>
      <c r="X12" s="12">
        <v>1.1000000000000001</v>
      </c>
      <c r="Y12" s="12">
        <v>-31.62</v>
      </c>
      <c r="Z12" s="12">
        <v>1.1000000000000001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-31.619546657328694</v>
      </c>
      <c r="AP12" s="12">
        <f t="shared" si="1"/>
        <v>1.0999999999999999</v>
      </c>
      <c r="AQ12" s="12">
        <f>_xlfn.STDEV.S(E12,G12,I12,M12,O12,Q12,S12,U12,W12,Y12,AA12,AC12,AE12,AG12,AI12,AK12,AM12)</f>
        <v>7.1623725309647255E-3</v>
      </c>
      <c r="AR12" s="12">
        <f t="shared" ref="AR12:AR33" si="2">_xlfn.STDEV.S(F12,H12,J12,N12,P12,R12,T12,V12,X12,Z12,AB12,AD12,AF12,AH12,AJ12,AL12,AN12)</f>
        <v>2.3405556457178008E-16</v>
      </c>
    </row>
    <row r="13" spans="4:44" ht="15.75" customHeight="1" thickBot="1">
      <c r="D13" s="34" t="s">
        <v>25</v>
      </c>
      <c r="E13" s="31">
        <v>165.09</v>
      </c>
      <c r="F13" s="12">
        <v>165.09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12">
        <v>164.49</v>
      </c>
      <c r="N13" s="12">
        <v>164.49</v>
      </c>
      <c r="O13" s="12">
        <v>165.10410272801971</v>
      </c>
      <c r="P13" s="12">
        <v>165.10410272801971</v>
      </c>
      <c r="Q13" s="31">
        <v>165.10710234838339</v>
      </c>
      <c r="R13" s="31">
        <v>165.10710234838339</v>
      </c>
      <c r="S13" s="12">
        <v>165.10710227022199</v>
      </c>
      <c r="T13" s="12">
        <v>165.10710227022199</v>
      </c>
      <c r="U13" s="12">
        <v>165.1123</v>
      </c>
      <c r="V13" s="12">
        <v>165.1123</v>
      </c>
      <c r="W13" s="12">
        <v>165.10710227022199</v>
      </c>
      <c r="X13" s="12">
        <v>165.10710227022199</v>
      </c>
      <c r="Y13" s="12">
        <v>165.11</v>
      </c>
      <c r="Z13" s="12">
        <v>165.11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165.03720132078539</v>
      </c>
      <c r="AP13" s="12">
        <f t="shared" si="1"/>
        <v>165.03720132078539</v>
      </c>
      <c r="AQ13" s="12">
        <f t="shared" ref="AQ13:AQ33" si="3">_xlfn.STDEV.S(E13,G13,I13,M13,O13,Q13,S13,U13,W13,Y13,AA13,AC13,AE13,AG13,AI13,AK13,AM13)</f>
        <v>0.19427522170905473</v>
      </c>
      <c r="AR13" s="12">
        <f t="shared" si="2"/>
        <v>0.19427522170905473</v>
      </c>
    </row>
    <row r="14" spans="4:44" ht="15.75" customHeight="1" thickBot="1">
      <c r="D14" s="34" t="s">
        <v>26</v>
      </c>
      <c r="E14" s="12">
        <v>0.1</v>
      </c>
      <c r="F14" s="12">
        <v>0.2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7.4559130014968916E-2</v>
      </c>
      <c r="P14" s="12">
        <v>7.4559130014968916E-2</v>
      </c>
      <c r="Q14" s="31">
        <v>7.8994078783134788E-2</v>
      </c>
      <c r="R14" s="31">
        <v>7.8994078783134788E-2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9.2617023199789303E-2</v>
      </c>
      <c r="AP14" s="12">
        <f t="shared" si="1"/>
        <v>0.1037281343109004</v>
      </c>
      <c r="AQ14" s="12">
        <f t="shared" si="3"/>
        <v>3.5552628922485445E-2</v>
      </c>
      <c r="AR14" s="12">
        <f t="shared" si="2"/>
        <v>4.6791310486904963E-2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3.5899999999999856</v>
      </c>
      <c r="F19" s="12">
        <f>F$11-F$13+F$12+198.6-10*LOG10(A19)-30-SUM(F$14:F$18)</f>
        <v>-14.124237554869515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>
        <v>4.18</v>
      </c>
      <c r="N19" s="12">
        <v>-13.42</v>
      </c>
      <c r="O19" s="12">
        <v>3.6</v>
      </c>
      <c r="P19" s="12">
        <v>-14</v>
      </c>
      <c r="Q19" s="12">
        <v>3.58992359384388</v>
      </c>
      <c r="R19" s="31">
        <v>-14.02033398203605</v>
      </c>
      <c r="S19" s="12">
        <v>3.58</v>
      </c>
      <c r="T19" s="12">
        <v>-14.03</v>
      </c>
      <c r="U19" s="12">
        <v>3.5637200210104112</v>
      </c>
      <c r="V19" s="12">
        <v>-14.046537554869516</v>
      </c>
      <c r="W19" s="12">
        <v>3.57</v>
      </c>
      <c r="X19" s="12"/>
      <c r="Y19" s="12">
        <v>3.57</v>
      </c>
      <c r="Z19" s="12">
        <v>-14.04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3.6458401517381214</v>
      </c>
      <c r="AP19" s="12">
        <f t="shared" si="1"/>
        <v>-13.965306114608275</v>
      </c>
      <c r="AQ19" s="12">
        <f t="shared" si="3"/>
        <v>0.19551343774634836</v>
      </c>
      <c r="AR19" s="12">
        <f t="shared" si="2"/>
        <v>0.21547809203430224</v>
      </c>
    </row>
    <row r="20" spans="1:44" ht="15.75" thickBot="1">
      <c r="A20" s="30"/>
      <c r="D20" s="33" t="s">
        <v>64</v>
      </c>
      <c r="E20" s="15">
        <f>ABS(E19-$AO$19)</f>
        <v>5.5840151738135724E-2</v>
      </c>
      <c r="F20" s="16">
        <f>ABS(F19-$AP$19)</f>
        <v>0.15893144026123984</v>
      </c>
      <c r="G20" s="15">
        <f>ABS(G19-$AO$19)</f>
        <v>0.15584015173813537</v>
      </c>
      <c r="H20" s="16">
        <f>ABS(H19-$AP$19)</f>
        <v>0.15893144026123984</v>
      </c>
      <c r="I20" s="15">
        <f>ABS(I19-$AO$19)</f>
        <v>7.6922400949308134E-2</v>
      </c>
      <c r="J20" s="16">
        <f>ABS(J19-$AP$19)</f>
        <v>7.6033710482839467E-2</v>
      </c>
      <c r="K20" s="15"/>
      <c r="L20" s="16"/>
      <c r="M20" s="15">
        <v>0.51</v>
      </c>
      <c r="N20" s="16">
        <v>0.53</v>
      </c>
      <c r="O20" s="15">
        <f>ABS(O19-$AO$19)</f>
        <v>4.5840151738121282E-2</v>
      </c>
      <c r="P20" s="16">
        <f>ABS(P19-$AP$19)</f>
        <v>3.4693885391725132E-2</v>
      </c>
      <c r="Q20" s="12"/>
      <c r="R20" s="31"/>
      <c r="S20" s="15">
        <f t="shared" ref="S20" si="4">ABS(S19-$AO$19)</f>
        <v>6.58401517381213E-2</v>
      </c>
      <c r="T20" s="16">
        <f t="shared" ref="T20" si="5">ABS(T19-$AP$19)</f>
        <v>6.4693885391724493E-2</v>
      </c>
      <c r="U20" s="15">
        <f>ABS(U19-$AO$19)</f>
        <v>8.2120130727710183E-2</v>
      </c>
      <c r="V20" s="16">
        <f>ABS(V19-$AP$19)</f>
        <v>8.1231440261241517E-2</v>
      </c>
      <c r="W20" s="15"/>
      <c r="X20" s="16"/>
      <c r="Y20" s="15">
        <f>ABS(Y19-$AO$19)</f>
        <v>7.5840151738121531E-2</v>
      </c>
      <c r="Z20" s="16">
        <f>ABS(Z19-$AP$19)</f>
        <v>7.469388539172428E-2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3.5899999999999856</v>
      </c>
      <c r="F21" s="12">
        <f>F$11-F$13+F$12+198.6-10*LOG10(A21)-30-SUM(F$14:F$18)</f>
        <v>-9.3530250076728922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>
        <v>4.18</v>
      </c>
      <c r="N21" s="12">
        <v>-8.65</v>
      </c>
      <c r="O21" s="12">
        <v>3.6</v>
      </c>
      <c r="P21" s="12">
        <v>-9.1999999999999993</v>
      </c>
      <c r="Q21" s="12">
        <v>3.5899235938438778</v>
      </c>
      <c r="R21" s="31">
        <v>-9.2491214348394237</v>
      </c>
      <c r="S21" s="12">
        <v>3.58</v>
      </c>
      <c r="T21" s="12">
        <v>-9.25</v>
      </c>
      <c r="U21" s="12">
        <v>3.5637200210104112</v>
      </c>
      <c r="V21" s="12">
        <v>-9.2753250076728904</v>
      </c>
      <c r="W21" s="12"/>
      <c r="X21" s="12">
        <v>-9.26</v>
      </c>
      <c r="Y21" s="12">
        <v>3.57</v>
      </c>
      <c r="Z21" s="12">
        <v>-9.27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3.6553201707053855</v>
      </c>
      <c r="AP21" s="12">
        <f>AVERAGE(F21,J21,N21,P21,R21,T21,V21,X21,Z21,AB21,AD21,AF21,AH21,AJ21,AL21,AN21)</f>
        <v>-9.1975109697866326</v>
      </c>
      <c r="AQ21" s="12">
        <f t="shared" si="3"/>
        <v>0.20615386081067014</v>
      </c>
      <c r="AR21" s="12">
        <f t="shared" si="2"/>
        <v>0.20320533051813938</v>
      </c>
    </row>
    <row r="22" spans="1:44" ht="15.75" thickBot="1">
      <c r="A22" s="30"/>
      <c r="D22" s="33" t="s">
        <v>64</v>
      </c>
      <c r="E22" s="15">
        <f>ABS(E21-$AO$19)</f>
        <v>5.5840151738135724E-2</v>
      </c>
      <c r="F22" s="16">
        <f>ABS(F21-$AP$21)</f>
        <v>0.15551403788625962</v>
      </c>
      <c r="G22" s="15">
        <f>ABS(G21-$AO$19)</f>
        <v>0.15584015173813537</v>
      </c>
      <c r="H22" s="16">
        <f>ABS(H21-$AP$21)</f>
        <v>0.15551403788625962</v>
      </c>
      <c r="I22" s="15">
        <f>ABS(I21-$AO$19)</f>
        <v>7.6922400949308134E-2</v>
      </c>
      <c r="J22" s="16">
        <f>ABS(J21-$AP$21)</f>
        <v>7.2616308107855687E-2</v>
      </c>
      <c r="K22" s="15"/>
      <c r="L22" s="16"/>
      <c r="M22" s="15">
        <v>0.51</v>
      </c>
      <c r="N22" s="16">
        <v>0.53</v>
      </c>
      <c r="O22" s="15">
        <f>ABS(O21-$AO$21)</f>
        <v>5.5320170705385419E-2</v>
      </c>
      <c r="P22" s="16">
        <f>ABS(P21-$AP$21)</f>
        <v>2.4890302133666609E-3</v>
      </c>
      <c r="Q22" s="12"/>
      <c r="R22" s="31"/>
      <c r="S22" s="15">
        <f t="shared" ref="S22" si="6">ABS(S21-$AO$19)</f>
        <v>6.58401517381213E-2</v>
      </c>
      <c r="T22" s="16">
        <f t="shared" ref="T22" si="7">ABS(T21-$AP$21)</f>
        <v>5.2489030213367371E-2</v>
      </c>
      <c r="U22" s="15">
        <f>ABS(U21-$AO$21)</f>
        <v>9.160014969497432E-2</v>
      </c>
      <c r="V22" s="16">
        <f>ABS(V21-$AP$21)</f>
        <v>7.7814037886257736E-2</v>
      </c>
      <c r="W22" s="16"/>
      <c r="X22" s="16"/>
      <c r="Y22" s="15">
        <f>ABS(Y21-$AO$21)</f>
        <v>8.5320170705385667E-2</v>
      </c>
      <c r="Z22" s="16">
        <f>ABS(Z21-$AP$21)</f>
        <v>7.2489030213366945E-2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3.5899999999999856</v>
      </c>
      <c r="F23" s="12">
        <f>F$11-F$13+F$12+198.6-10*LOG10(A23)-30-SUM(F$14:F$18)</f>
        <v>-6.3427250510330797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>
        <v>4.18</v>
      </c>
      <c r="N23" s="12">
        <v>-5.64</v>
      </c>
      <c r="O23" s="12">
        <v>3.6</v>
      </c>
      <c r="P23" s="12">
        <v>-6.23</v>
      </c>
      <c r="Q23" s="12">
        <v>3.5899235938438778</v>
      </c>
      <c r="R23" s="31">
        <v>-6.2388214781996112</v>
      </c>
      <c r="S23" s="12">
        <v>3.58</v>
      </c>
      <c r="T23" s="12">
        <v>-6.24</v>
      </c>
      <c r="U23" s="12">
        <v>3.5637200210104112</v>
      </c>
      <c r="V23" s="12">
        <v>-6.2650250510330849</v>
      </c>
      <c r="W23" s="12"/>
      <c r="X23" s="12">
        <v>-6.25</v>
      </c>
      <c r="Y23" s="12">
        <v>3.57</v>
      </c>
      <c r="Z23" s="12">
        <v>-6.26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3.6553201707053855</v>
      </c>
      <c r="AP23" s="12">
        <f>AVERAGE(F23,J23,N23,P23,R23,T23,V23,X23,Z23,AB23,AD23,AF23,AH23,AJ23,AL23,AN23)</f>
        <v>-6.1918221001689382</v>
      </c>
      <c r="AQ23" s="12">
        <f t="shared" si="3"/>
        <v>0.20615386081067014</v>
      </c>
      <c r="AR23" s="12">
        <f t="shared" si="2"/>
        <v>0.20324526538235543</v>
      </c>
    </row>
    <row r="24" spans="1:44" ht="15.75" thickBot="1">
      <c r="A24" s="30"/>
      <c r="D24" s="33" t="s">
        <v>64</v>
      </c>
      <c r="E24" s="15">
        <f>ABS(E23-$AO$19)</f>
        <v>5.5840151738135724E-2</v>
      </c>
      <c r="F24" s="16">
        <f>ABS(F23-$AP$23)</f>
        <v>0.15090295086414152</v>
      </c>
      <c r="G24" s="15">
        <f>ABS(G23-$AO$19)</f>
        <v>0.15584015173813537</v>
      </c>
      <c r="H24" s="16">
        <f>ABS(H23-$AP$23)</f>
        <v>0.15090295086414152</v>
      </c>
      <c r="I24" s="15">
        <f>ABS(I23-$AO$19)</f>
        <v>7.6922400949308134E-2</v>
      </c>
      <c r="J24" s="16">
        <f>ABS(J23-$AP$23)</f>
        <v>6.8005221085737588E-2</v>
      </c>
      <c r="K24" s="15">
        <f>ABS(K23-$AO$19)</f>
        <v>7.6922400949321457E-2</v>
      </c>
      <c r="L24" s="16">
        <f>ABS(L23-$AP$23)</f>
        <v>6.8005221085761569E-2</v>
      </c>
      <c r="M24" s="15">
        <v>0.51</v>
      </c>
      <c r="N24" s="16">
        <v>0.53</v>
      </c>
      <c r="O24" s="15">
        <f>ABS(O23-$AO$23)</f>
        <v>5.5320170705385419E-2</v>
      </c>
      <c r="P24" s="16">
        <f>ABS(P23-$AP$23)</f>
        <v>3.8177899831062234E-2</v>
      </c>
      <c r="Q24" s="12"/>
      <c r="R24" s="31"/>
      <c r="S24" s="15">
        <f t="shared" ref="S24" si="8">ABS(S23-$AO$19)</f>
        <v>6.58401517381213E-2</v>
      </c>
      <c r="T24" s="16">
        <f t="shared" ref="T24" si="9">ABS(T23-$AP$23)</f>
        <v>4.8177899831062021E-2</v>
      </c>
      <c r="U24" s="15">
        <f>ABS(U23-$AO$23)</f>
        <v>9.160014969497432E-2</v>
      </c>
      <c r="V24" s="16">
        <f>ABS(V23-$AP$23)</f>
        <v>7.3202950864146743E-2</v>
      </c>
      <c r="W24" s="15"/>
      <c r="X24" s="38"/>
      <c r="Y24" s="15">
        <f>ABS(Y23-$AO$23)</f>
        <v>8.5320170705385667E-2</v>
      </c>
      <c r="Z24" s="16">
        <f>ABS(Z23-$AP$23)</f>
        <v>6.8177899831061595E-2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3.5899999999999856</v>
      </c>
      <c r="F25" s="12">
        <f>F$11-F$13+F$12+198.6-10*LOG10(A25)-30-SUM(F$14:F$18)</f>
        <v>-3.3324250943932672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>
        <v>4.18</v>
      </c>
      <c r="N25" s="12">
        <v>-2.63</v>
      </c>
      <c r="O25" s="12">
        <v>3.6</v>
      </c>
      <c r="P25" s="12">
        <v>-3.2</v>
      </c>
      <c r="Q25" s="12">
        <v>3.5899235938438778</v>
      </c>
      <c r="R25" s="31">
        <v>-3.2285215215597987</v>
      </c>
      <c r="S25" s="12">
        <v>3.58</v>
      </c>
      <c r="T25" s="12">
        <v>-3.23</v>
      </c>
      <c r="U25" s="12">
        <v>3.5637200210104112</v>
      </c>
      <c r="V25" s="12">
        <v>-3.2547250943932724</v>
      </c>
      <c r="W25" s="12"/>
      <c r="X25" s="12">
        <v>-3.24</v>
      </c>
      <c r="Y25" s="12">
        <v>3.57</v>
      </c>
      <c r="Z25" s="12">
        <v>-3.25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3.6553201707053855</v>
      </c>
      <c r="AP25" s="12">
        <f>AVERAGE(F25,J25,N25,P25,R25,T25,V25,X25,Z25,AB25,AD25,AF25,AH25,AJ25,AL25,AN25)</f>
        <v>-3.1794665638845783</v>
      </c>
      <c r="AQ25" s="12">
        <f t="shared" si="3"/>
        <v>0.20615386081067014</v>
      </c>
      <c r="AR25" s="12">
        <f t="shared" si="2"/>
        <v>0.20302155372184361</v>
      </c>
    </row>
    <row r="26" spans="1:44" ht="15.75" thickBot="1">
      <c r="A26" s="30"/>
      <c r="D26" s="33" t="s">
        <v>64</v>
      </c>
      <c r="E26" s="15">
        <f>ABS(E25-$AO$19)</f>
        <v>5.5840151738135724E-2</v>
      </c>
      <c r="F26" s="16">
        <f>ABS(F25-$AP$25)</f>
        <v>0.15295853050868891</v>
      </c>
      <c r="G26" s="15">
        <f>ABS(G25-$AO$19)</f>
        <v>0.15584015173813537</v>
      </c>
      <c r="H26" s="16">
        <f>ABS(H25-$AP$25)</f>
        <v>0.15295853050868891</v>
      </c>
      <c r="I26" s="15">
        <f>ABS(I25-$AO$19)</f>
        <v>7.6922400949308134E-2</v>
      </c>
      <c r="J26" s="16">
        <f>ABS(J25-$AP$25)</f>
        <v>7.0060800730284978E-2</v>
      </c>
      <c r="K26" s="15"/>
      <c r="L26" s="16">
        <f>ABS(L25-$AP$25)</f>
        <v>7.0060800730301853E-2</v>
      </c>
      <c r="M26" s="15">
        <v>0.51</v>
      </c>
      <c r="N26" s="16">
        <v>0.56000000000000005</v>
      </c>
      <c r="O26" s="15">
        <f>ABS(O25-$AO$25)</f>
        <v>5.5320170705385419E-2</v>
      </c>
      <c r="P26" s="16">
        <f>ABS(P25-$AP$25)</f>
        <v>2.053343611542191E-2</v>
      </c>
      <c r="Q26" s="12"/>
      <c r="R26" s="31"/>
      <c r="S26" s="15">
        <f t="shared" ref="S26" si="10">ABS(S25-$AO$19)</f>
        <v>6.58401517381213E-2</v>
      </c>
      <c r="T26" s="16">
        <f t="shared" ref="T26" si="11">ABS(T25-$AP$25)</f>
        <v>5.0533436115421715E-2</v>
      </c>
      <c r="U26" s="15">
        <f>ABS(U25-$AO$25)</f>
        <v>9.160014969497432E-2</v>
      </c>
      <c r="V26" s="16">
        <f>ABS(V25-$AP$25)</f>
        <v>7.5258530508694133E-2</v>
      </c>
      <c r="W26" s="15"/>
      <c r="X26" s="16"/>
      <c r="Y26" s="15">
        <f>ABS(Y25-$AO$25)</f>
        <v>8.5320170705385667E-2</v>
      </c>
      <c r="Z26" s="16">
        <f>ABS(Z25-$AP$25)</f>
        <v>7.0533436115421733E-2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3.5899999999999856</v>
      </c>
      <c r="F27" s="12">
        <f>F$11-F$13+F$12+198.6-10*LOG10(A27)-30-SUM(F$14:F$18)</f>
        <v>-0.32212513775345464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>
        <v>4.18</v>
      </c>
      <c r="N27" s="12">
        <v>0.38</v>
      </c>
      <c r="O27" s="12">
        <v>3.6</v>
      </c>
      <c r="P27" s="12">
        <v>-0.2</v>
      </c>
      <c r="Q27" s="12">
        <v>3.5899235938438778</v>
      </c>
      <c r="R27" s="31">
        <v>-0.21822156491998612</v>
      </c>
      <c r="S27" s="12">
        <v>3.58</v>
      </c>
      <c r="T27" s="12">
        <v>-0.22</v>
      </c>
      <c r="U27" s="12">
        <v>3.5637200210104112</v>
      </c>
      <c r="V27" s="12">
        <v>-0.24442513775345986</v>
      </c>
      <c r="W27" s="12"/>
      <c r="X27" s="12">
        <v>-0.23</v>
      </c>
      <c r="Y27" s="12">
        <v>3.57</v>
      </c>
      <c r="Z27" s="12">
        <v>-0.24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3.6553201707053855</v>
      </c>
      <c r="AP27" s="12">
        <f>AVERAGE(F27,J27,N27,P27,R27,T27,V27,X27,Z27,AB27,AD27,AF27,AH27,AJ27,AL27,AN27)</f>
        <v>-0.17044436093355014</v>
      </c>
      <c r="AQ27" s="12">
        <f t="shared" si="3"/>
        <v>0.20615386081067014</v>
      </c>
      <c r="AR27" s="12">
        <f t="shared" si="2"/>
        <v>0.20300615402430888</v>
      </c>
    </row>
    <row r="28" spans="1:44" ht="15.75" thickBot="1">
      <c r="A28" s="30"/>
      <c r="D28" s="33" t="s">
        <v>64</v>
      </c>
      <c r="E28" s="15">
        <f>ABS(E27-$AO$19)</f>
        <v>5.5840151738135724E-2</v>
      </c>
      <c r="F28" s="16">
        <f>ABS(F27-$AP$27)</f>
        <v>0.15168077681990449</v>
      </c>
      <c r="G28" s="15">
        <f>ABS(G27-$AO$19)</f>
        <v>0.15584015173813537</v>
      </c>
      <c r="H28" s="16">
        <f>ABS(H27-$AP$27)</f>
        <v>0.15168077681990449</v>
      </c>
      <c r="I28" s="15">
        <f>ABS(I27-$AO$19)</f>
        <v>7.6922400949308134E-2</v>
      </c>
      <c r="J28" s="16">
        <f>ABS(J27-$AP$27)</f>
        <v>6.8783047041500567E-2</v>
      </c>
      <c r="K28" s="15"/>
      <c r="L28" s="16">
        <f>ABS(L27-$AP$27)</f>
        <v>6.8783047041521855E-2</v>
      </c>
      <c r="M28" s="15">
        <v>0.51</v>
      </c>
      <c r="N28" s="16">
        <v>0.57999999999999996</v>
      </c>
      <c r="O28" s="15">
        <f>ABS(O27-$AO$27)</f>
        <v>5.5320170705385419E-2</v>
      </c>
      <c r="P28" s="16">
        <f>ABS(P27-$AP$27)</f>
        <v>2.9555639066449868E-2</v>
      </c>
      <c r="Q28" s="12"/>
      <c r="R28" s="31"/>
      <c r="S28" s="15">
        <f t="shared" ref="S28" si="12">ABS(S27-$AO$19)</f>
        <v>6.58401517381213E-2</v>
      </c>
      <c r="T28" s="16">
        <f t="shared" ref="T28" si="13">ABS(T27-$AP$27)</f>
        <v>4.9555639066449858E-2</v>
      </c>
      <c r="U28" s="15">
        <f>ABS(U27-$AO$27)</f>
        <v>9.160014969497432E-2</v>
      </c>
      <c r="V28" s="16">
        <f>ABS(V27-$AP$27)</f>
        <v>7.3980776819909722E-2</v>
      </c>
      <c r="W28" s="15"/>
      <c r="X28" s="16"/>
      <c r="Y28" s="15">
        <f>ABS(Y27-$AO$27)</f>
        <v>8.5320170705385667E-2</v>
      </c>
      <c r="Z28" s="16">
        <f>ABS(Z27-$AP$27)</f>
        <v>6.9555639066449848E-2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3.5899999999999856</v>
      </c>
      <c r="F29" s="12">
        <f>F$11-F$13+F$12+198.6-10*LOG10(A29)-30-SUM(F$14:F$18)</f>
        <v>1.4387874528033588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>
        <v>4.18</v>
      </c>
      <c r="N29" s="12">
        <v>2.14</v>
      </c>
      <c r="O29" s="12">
        <v>3.6</v>
      </c>
      <c r="P29" s="12">
        <v>1.6</v>
      </c>
      <c r="Q29" s="12">
        <v>3.5899235938438778</v>
      </c>
      <c r="R29" s="31">
        <v>1.5426910256368274</v>
      </c>
      <c r="S29" s="12">
        <v>3.58</v>
      </c>
      <c r="T29" s="12">
        <v>1.54</v>
      </c>
      <c r="U29" s="12">
        <v>3.5637200210104112</v>
      </c>
      <c r="V29" s="12">
        <v>1.5164874528033536</v>
      </c>
      <c r="W29" s="12"/>
      <c r="X29" s="12">
        <v>1.53</v>
      </c>
      <c r="Y29" s="12">
        <v>3.57</v>
      </c>
      <c r="Z29" s="12">
        <v>1.52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3.6553201707053855</v>
      </c>
      <c r="AP29" s="12">
        <f>AVERAGE(F29,J29,N29,P29,R29,T29,V29,X29,Z29,AB29,AD29,AF29,AH29,AJ29,AL29,AN29)</f>
        <v>1.5944056793139223</v>
      </c>
      <c r="AQ29" s="12">
        <f t="shared" si="3"/>
        <v>0.20615386081067014</v>
      </c>
      <c r="AR29" s="12">
        <f t="shared" si="2"/>
        <v>0.20286695734652552</v>
      </c>
    </row>
    <row r="30" spans="1:44" ht="15.75" thickBot="1">
      <c r="A30" s="30"/>
      <c r="D30" s="33" t="s">
        <v>64</v>
      </c>
      <c r="E30" s="15">
        <f>ABS(E29-$AO$19)</f>
        <v>5.5840151738135724E-2</v>
      </c>
      <c r="F30" s="16">
        <f>ABS(F29-$AP$29)</f>
        <v>0.15561822651056345</v>
      </c>
      <c r="G30" s="15">
        <f>ABS(G29-$AO$19)</f>
        <v>0.15584015173813537</v>
      </c>
      <c r="H30" s="16">
        <f>ABS(H29-$AP$29)</f>
        <v>0.15561822651056345</v>
      </c>
      <c r="I30" s="15">
        <f>ABS(I29-$AO$19)</f>
        <v>7.6922400949308134E-2</v>
      </c>
      <c r="J30" s="16">
        <f>ABS(J29-$AP$29)</f>
        <v>7.2720496732159523E-2</v>
      </c>
      <c r="K30" s="15"/>
      <c r="L30" s="16"/>
      <c r="M30" s="15">
        <v>0.51</v>
      </c>
      <c r="N30" s="16">
        <v>0.57999999999999996</v>
      </c>
      <c r="O30" s="15">
        <f>ABS(O29-$AO$29)</f>
        <v>5.5320170705385419E-2</v>
      </c>
      <c r="P30" s="16">
        <f>ABS(P29-$AP$29)</f>
        <v>5.5943206860777916E-3</v>
      </c>
      <c r="Q30" s="12"/>
      <c r="R30" s="31"/>
      <c r="S30" s="15">
        <f t="shared" ref="S30" si="14">ABS(S29-$AO$19)</f>
        <v>6.58401517381213E-2</v>
      </c>
      <c r="T30" s="16">
        <f t="shared" ref="T30" si="15">ABS(T29-$AP$29)</f>
        <v>5.4405679313922262E-2</v>
      </c>
      <c r="U30" s="15">
        <f>ABS(U29-$AO$29)</f>
        <v>9.160014969497432E-2</v>
      </c>
      <c r="V30" s="16">
        <f>ABS(V29-$AP$29)</f>
        <v>7.7918226510568678E-2</v>
      </c>
      <c r="W30" s="15"/>
      <c r="X30" s="16"/>
      <c r="Y30" s="15">
        <f>ABS(Y29-$AO$29)</f>
        <v>8.5320170705385667E-2</v>
      </c>
      <c r="Z30" s="16">
        <f>ABS(Z29-$AP$29)</f>
        <v>7.4405679313922279E-2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3.5899999999999856</v>
      </c>
      <c r="F31" s="12">
        <f>F$11-F$13+F$12+198.6-10*LOG10(A31)-30-SUM(F$14:F$18)</f>
        <v>4.4490874094431714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>
        <v>4.18</v>
      </c>
      <c r="N31" s="12">
        <v>5.15</v>
      </c>
      <c r="O31" s="12">
        <v>3.6</v>
      </c>
      <c r="P31" s="12">
        <v>4.5999999999999996</v>
      </c>
      <c r="Q31" s="12">
        <v>3.5899235938438778</v>
      </c>
      <c r="R31" s="31">
        <v>4.5529909822766399</v>
      </c>
      <c r="S31" s="12">
        <v>3.58</v>
      </c>
      <c r="T31" s="12">
        <v>4.55</v>
      </c>
      <c r="U31" s="12">
        <v>3.5637200210104112</v>
      </c>
      <c r="V31" s="12">
        <v>4.5267874094431662</v>
      </c>
      <c r="W31" s="12"/>
      <c r="X31" s="12">
        <v>4.54</v>
      </c>
      <c r="Y31" s="12">
        <v>3.57</v>
      </c>
      <c r="Z31" s="12">
        <v>4.53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3.6553201707053855</v>
      </c>
      <c r="AP31" s="12">
        <f>AVERAGE(F31,J31,N31,P31,R31,T31,V31,X31,Z31,AB31,AD31,AF31,AH31,AJ31,AL31,AN31)</f>
        <v>4.6034278822649499</v>
      </c>
      <c r="AQ31" s="12">
        <f t="shared" si="3"/>
        <v>0.20615386081067014</v>
      </c>
      <c r="AR31" s="12">
        <f t="shared" si="2"/>
        <v>0.20270495593431787</v>
      </c>
    </row>
    <row r="32" spans="1:44" ht="15.75" thickBot="1">
      <c r="A32" s="30"/>
      <c r="D32" s="33" t="s">
        <v>64</v>
      </c>
      <c r="E32" s="15">
        <f>ABS(E31-$AO$19)</f>
        <v>5.5840151738135724E-2</v>
      </c>
      <c r="F32" s="16">
        <f>ABS(F31-$AP$31)</f>
        <v>0.15434047282177854</v>
      </c>
      <c r="G32" s="15">
        <f>ABS(G31-$AO$19)</f>
        <v>0.15584015173813537</v>
      </c>
      <c r="H32" s="16">
        <f>ABS(H31-$AP$31)</f>
        <v>0.15434047282177854</v>
      </c>
      <c r="I32" s="15">
        <f>ABS(I31-$AO$19)</f>
        <v>7.6922400949308134E-2</v>
      </c>
      <c r="J32" s="16">
        <f>ABS(J31-$AP$31)</f>
        <v>7.1442743043374612E-2</v>
      </c>
      <c r="K32" s="15"/>
      <c r="L32" s="16">
        <f>ABS(L31-$AP$31)</f>
        <v>7.1442743043399481E-2</v>
      </c>
      <c r="M32" s="15">
        <v>0.51</v>
      </c>
      <c r="N32" s="16">
        <v>0.59</v>
      </c>
      <c r="O32" s="15">
        <f>ABS(O31-$AO$31)</f>
        <v>5.5320170705385419E-2</v>
      </c>
      <c r="P32" s="16">
        <f>ABS(P31-$AP$31)</f>
        <v>3.4278822649502771E-3</v>
      </c>
      <c r="Q32" s="12"/>
      <c r="R32" s="31"/>
      <c r="S32" s="15">
        <f t="shared" ref="S32" si="16">ABS(S31-$AO$19)</f>
        <v>6.58401517381213E-2</v>
      </c>
      <c r="T32" s="16">
        <f t="shared" ref="T32" si="17">ABS(T31-$AP$31)</f>
        <v>5.34278822649501E-2</v>
      </c>
      <c r="U32" s="15">
        <f>ABS(U31-$AO$31)</f>
        <v>9.160014969497432E-2</v>
      </c>
      <c r="V32" s="16">
        <f>ABS(V31-$AP$31)</f>
        <v>7.6640472821783767E-2</v>
      </c>
      <c r="W32" s="15"/>
      <c r="X32" s="16"/>
      <c r="Y32" s="15">
        <f>ABS(Y31-$AO$31)</f>
        <v>8.5320170705385667E-2</v>
      </c>
      <c r="Z32" s="16">
        <f>ABS(Z31-$AP$31)</f>
        <v>7.3427882264949673E-2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3.5899999999999856</v>
      </c>
      <c r="F33" s="12">
        <f>F$11-F$13+F$12+198.6-10*LOG10(A33)-30-SUM(F$14:F$18)</f>
        <v>10.469687322722796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>
        <v>4.18</v>
      </c>
      <c r="N33" s="12">
        <v>11.17</v>
      </c>
      <c r="O33" s="12">
        <v>3.6</v>
      </c>
      <c r="P33" s="12">
        <v>10.6</v>
      </c>
      <c r="Q33" s="12">
        <v>3.5899235938438778</v>
      </c>
      <c r="R33" s="31">
        <v>10.573590895556265</v>
      </c>
      <c r="S33" s="12">
        <v>3.58</v>
      </c>
      <c r="T33" s="12">
        <v>10.57</v>
      </c>
      <c r="U33" s="12">
        <v>3.5637200210104112</v>
      </c>
      <c r="V33" s="12">
        <v>10.547387322722791</v>
      </c>
      <c r="W33" s="12"/>
      <c r="X33" s="12">
        <v>10.56</v>
      </c>
      <c r="Y33" s="12">
        <v>3.57</v>
      </c>
      <c r="Z33" s="12">
        <v>10.55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3.6553201707053855</v>
      </c>
      <c r="AP33" s="12">
        <f>AVERAGE(F33,J33,N33,P33,R33,T33,V33,X33,Z33,AB33,AD33,AF33,AH33,AJ33,AL33,AN33)</f>
        <v>10.621472288167006</v>
      </c>
      <c r="AQ33" s="12">
        <f t="shared" si="3"/>
        <v>0.20615386081067014</v>
      </c>
      <c r="AR33" s="12">
        <f t="shared" si="2"/>
        <v>0.20253405240231401</v>
      </c>
    </row>
    <row r="34" spans="1:44" ht="15.75" thickBot="1">
      <c r="D34" s="33" t="s">
        <v>64</v>
      </c>
      <c r="E34" s="15">
        <f>ABS(E33-$AO$19)</f>
        <v>5.5840151738135724E-2</v>
      </c>
      <c r="F34" s="16">
        <f>ABS(F33-$AP$33)</f>
        <v>0.15178496544420916</v>
      </c>
      <c r="G34" s="15">
        <f>ABS(G33-$AO$19)</f>
        <v>0.15584015173813537</v>
      </c>
      <c r="H34" s="16">
        <f>ABS(H33-$AP$33)</f>
        <v>0.15178496544420916</v>
      </c>
      <c r="I34" s="15">
        <f>ABS(I33-$AO$19)</f>
        <v>7.6922400949308134E-2</v>
      </c>
      <c r="J34" s="16">
        <f>ABS(J33-$AP$33)</f>
        <v>6.8887235665805235E-2</v>
      </c>
      <c r="K34" s="15"/>
      <c r="L34" s="16">
        <f>ABS(L33-$AP$33)</f>
        <v>6.8887235665805235E-2</v>
      </c>
      <c r="M34" s="15">
        <v>0.51</v>
      </c>
      <c r="N34" s="16">
        <v>0.62</v>
      </c>
      <c r="O34" s="15">
        <f>ABS(O33-$AO$33)</f>
        <v>5.5320170705385419E-2</v>
      </c>
      <c r="P34" s="16">
        <f>ABS(P33-$AP$33)</f>
        <v>2.1472288167005971E-2</v>
      </c>
      <c r="Q34" s="15"/>
      <c r="R34" s="16"/>
      <c r="S34" s="15">
        <f t="shared" ref="S34" si="18">ABS(S33-$AO$19)</f>
        <v>6.58401517381213E-2</v>
      </c>
      <c r="T34" s="16">
        <f t="shared" ref="T34" si="19">ABS(T33-$AP$33)</f>
        <v>5.1472288167005331E-2</v>
      </c>
      <c r="U34" s="15">
        <f>ABS(U33-$AO$33)</f>
        <v>9.160014969497432E-2</v>
      </c>
      <c r="V34" s="16">
        <f>ABS(V33-$AP$33)</f>
        <v>7.408496544421439E-2</v>
      </c>
      <c r="W34" s="15"/>
      <c r="X34" s="16"/>
      <c r="Y34" s="15">
        <f>ABS(Y33-$AO$33)</f>
        <v>8.5320170705385667E-2</v>
      </c>
      <c r="Z34" s="16">
        <f>ABS(Z33-$AP$33)</f>
        <v>7.1472288167004905E-2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56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-31.623979978989599</v>
      </c>
      <c r="X12" s="12">
        <v>1.1000000000000001</v>
      </c>
      <c r="Y12" s="12">
        <v>-31.62</v>
      </c>
      <c r="Z12" s="12">
        <v>1.1000000000000001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1.0999999999999999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2.3405556457178008E-16</v>
      </c>
    </row>
    <row r="13" spans="1:44" ht="15.75" customHeight="1" thickBot="1">
      <c r="A13" s="18" t="s">
        <v>32</v>
      </c>
      <c r="D13" s="34" t="s">
        <v>25</v>
      </c>
      <c r="E13" s="31">
        <v>159.69</v>
      </c>
      <c r="F13" s="12">
        <v>159.69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12">
        <v>159.1</v>
      </c>
      <c r="N13" s="12">
        <v>159.1</v>
      </c>
      <c r="O13" s="12">
        <v>159.70877673219752</v>
      </c>
      <c r="P13" s="12">
        <v>159.70877673219752</v>
      </c>
      <c r="Q13" s="31">
        <v>159.71274976844919</v>
      </c>
      <c r="R13" s="31">
        <v>159.71274976844919</v>
      </c>
      <c r="S13" s="12">
        <v>159.72</v>
      </c>
      <c r="T13" s="12">
        <v>159.72</v>
      </c>
      <c r="U13" s="12">
        <v>159.71700000000001</v>
      </c>
      <c r="V13" s="12">
        <v>159.71700000000001</v>
      </c>
      <c r="W13" s="12">
        <v>159.712749670492</v>
      </c>
      <c r="X13" s="12">
        <v>159.712749670492</v>
      </c>
      <c r="Y13" s="12">
        <v>159.71</v>
      </c>
      <c r="Z13" s="12">
        <v>159.71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159.64266953795894</v>
      </c>
      <c r="AP13" s="12">
        <f t="shared" si="1"/>
        <v>159.64266953795894</v>
      </c>
      <c r="AQ13" s="12">
        <f t="shared" ref="AQ13:AQ33" si="3">_xlfn.STDEV.S(E13,G13,I13,M13,O13,Q13,S13,U13,W13,Y13,AA13,AC13,AE13,AG13,AI13,AK13,AM13)</f>
        <v>0.19261037652087198</v>
      </c>
      <c r="AR13" s="12">
        <f t="shared" si="2"/>
        <v>0.19261037652087198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7.2738581931692345E-2</v>
      </c>
      <c r="P14" s="12">
        <v>7.2738581931692345E-2</v>
      </c>
      <c r="Q14" s="31">
        <v>7.7094125476750847E-2</v>
      </c>
      <c r="R14" s="31">
        <v>7.7094125476750847E-2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9.2203634156493686E-2</v>
      </c>
      <c r="AP14" s="12">
        <f t="shared" si="1"/>
        <v>9.2203634156493686E-2</v>
      </c>
      <c r="AQ14" s="12">
        <f t="shared" si="3"/>
        <v>3.5868378149435512E-2</v>
      </c>
      <c r="AR14" s="12">
        <f t="shared" si="2"/>
        <v>3.5868378149435512E-2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2.9899999999999913</v>
      </c>
      <c r="F19" s="12">
        <f>F$11-F$13+F$12+198.6-10*LOG10(A19)-30-SUM(F$14:F$18)</f>
        <v>-8.6242375548695129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>
        <v>3.57</v>
      </c>
      <c r="N19" s="12">
        <v>-8.0299999999999994</v>
      </c>
      <c r="O19" s="12">
        <v>3.01</v>
      </c>
      <c r="P19" s="12">
        <v>-8.6</v>
      </c>
      <c r="Q19" s="12">
        <v>2.9861761270844802</v>
      </c>
      <c r="R19" s="31">
        <v>-8.6240814487954509</v>
      </c>
      <c r="S19" s="12">
        <v>2.98</v>
      </c>
      <c r="T19" s="12">
        <v>-8.6300000000000008</v>
      </c>
      <c r="U19" s="12">
        <v>2.9590200210104385</v>
      </c>
      <c r="V19" s="12">
        <v>-8.6512375548695246</v>
      </c>
      <c r="W19" s="12">
        <v>2.96</v>
      </c>
      <c r="X19" s="12"/>
      <c r="Y19" s="12">
        <v>2.96</v>
      </c>
      <c r="Z19" s="12">
        <v>-8.65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3.0420518331793072</v>
      </c>
      <c r="AP19" s="12">
        <f t="shared" si="1"/>
        <v>-8.5570679729869461</v>
      </c>
      <c r="AQ19" s="12">
        <f t="shared" si="3"/>
        <v>0.19345171640018141</v>
      </c>
      <c r="AR19" s="12">
        <f t="shared" si="2"/>
        <v>0.20748366948758781</v>
      </c>
    </row>
    <row r="20" spans="1:44" ht="15.75" thickBot="1">
      <c r="A20" s="30"/>
      <c r="D20" s="33" t="s">
        <v>64</v>
      </c>
      <c r="E20" s="15">
        <f>ABS(E19-$AO$19)</f>
        <v>5.2051833179315832E-2</v>
      </c>
      <c r="F20" s="16">
        <f>ABS(F19-$AP$19)</f>
        <v>6.7169581882566831E-2</v>
      </c>
      <c r="G20" s="15">
        <f>ABS(G19-$AO$19)</f>
        <v>0.15205183317931548</v>
      </c>
      <c r="H20" s="16">
        <f>ABS(H19-$AP$19)</f>
        <v>0.16716958188256648</v>
      </c>
      <c r="I20" s="15">
        <f>ABS(I19-$AO$19)</f>
        <v>7.8781482660452706E-2</v>
      </c>
      <c r="J20" s="16">
        <f>ABS(J19-$AP$19)</f>
        <v>8.991925237412346E-2</v>
      </c>
      <c r="K20" s="15"/>
      <c r="L20" s="16"/>
      <c r="M20" s="15">
        <v>0.61</v>
      </c>
      <c r="N20" s="16">
        <v>0.53</v>
      </c>
      <c r="O20" s="15">
        <f>ABS(O19-$AO$19)</f>
        <v>3.2051833179307376E-2</v>
      </c>
      <c r="P20" s="16">
        <f>ABS(P19-$AP$19)</f>
        <v>4.2932027013053542E-2</v>
      </c>
      <c r="Q20" s="12"/>
      <c r="R20" s="31"/>
      <c r="S20" s="15">
        <f t="shared" ref="S20" si="4">ABS(S19-$AO$19)</f>
        <v>6.2051833179307181E-2</v>
      </c>
      <c r="T20" s="16">
        <f t="shared" ref="T20" si="5">ABS(T19-$AP$19)</f>
        <v>7.2932027013054679E-2</v>
      </c>
      <c r="U20" s="15">
        <f>ABS(U19-$AO$19)</f>
        <v>8.3031812168868679E-2</v>
      </c>
      <c r="V20" s="16">
        <f>ABS(V19-$AP$19)</f>
        <v>9.4169581882578512E-2</v>
      </c>
      <c r="W20" s="15"/>
      <c r="X20" s="16"/>
      <c r="Y20" s="15">
        <f>ABS(Y19-$AO$19)</f>
        <v>8.2051833179307199E-2</v>
      </c>
      <c r="Z20" s="16">
        <f>ABS(Z19-$AP$19)</f>
        <v>9.2932027013054253E-2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2.9899999999999913</v>
      </c>
      <c r="F21" s="12">
        <f>F$11-F$13+F$12+198.6-10*LOG10(A21)-30-SUM(F$14:F$18)</f>
        <v>-3.8530250076728869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>
        <v>3.57</v>
      </c>
      <c r="N21" s="12">
        <v>-3.62</v>
      </c>
      <c r="O21" s="12">
        <v>3.01</v>
      </c>
      <c r="P21" s="12">
        <v>-3.8</v>
      </c>
      <c r="Q21" s="12">
        <v>2.9861761270844767</v>
      </c>
      <c r="R21" s="31">
        <v>-3.8528689015988249</v>
      </c>
      <c r="S21" s="12">
        <v>2.98</v>
      </c>
      <c r="T21" s="12">
        <v>-3.86</v>
      </c>
      <c r="U21" s="12">
        <v>2.9590200210104385</v>
      </c>
      <c r="V21" s="12">
        <v>-3.8800250076728986</v>
      </c>
      <c r="W21" s="12"/>
      <c r="X21" s="12">
        <v>-3.87</v>
      </c>
      <c r="Y21" s="12">
        <v>2.96</v>
      </c>
      <c r="Z21" s="12">
        <v>-3.88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3.0523083123267201</v>
      </c>
      <c r="AP21" s="12">
        <f>AVERAGE(F21,J21,N21,P21,R21,T21,V21,X21,Z21,AB21,AD21,AF21,AH21,AJ21,AL21,AN21)</f>
        <v>-3.8324103994565624</v>
      </c>
      <c r="AQ21" s="12">
        <f t="shared" si="3"/>
        <v>0.20366858110309258</v>
      </c>
      <c r="AR21" s="12">
        <f t="shared" si="2"/>
        <v>8.7363713104217006E-2</v>
      </c>
    </row>
    <row r="22" spans="1:44" ht="15.75" thickBot="1">
      <c r="A22" s="30"/>
      <c r="D22" s="33" t="s">
        <v>64</v>
      </c>
      <c r="E22" s="15">
        <f>ABS(E21-$AO$19)</f>
        <v>5.2051833179315832E-2</v>
      </c>
      <c r="F22" s="16">
        <f>ABS(F21-$AP$21)</f>
        <v>2.0614608216324548E-2</v>
      </c>
      <c r="G22" s="15">
        <f>ABS(G21-$AO$19)</f>
        <v>0.15205183317931548</v>
      </c>
      <c r="H22" s="16">
        <f>ABS(H21-$AP$21)</f>
        <v>0.12061460821632419</v>
      </c>
      <c r="I22" s="15">
        <f>ABS(I21-$AO$19)</f>
        <v>7.8781482660452706E-2</v>
      </c>
      <c r="J22" s="16">
        <f>ABS(J21-$AP$21)</f>
        <v>4.3364278707884729E-2</v>
      </c>
      <c r="K22" s="15"/>
      <c r="L22" s="16"/>
      <c r="M22" s="15">
        <v>0.61</v>
      </c>
      <c r="N22" s="16">
        <v>0.17</v>
      </c>
      <c r="O22" s="15">
        <f>ABS(O21-$AO$21)</f>
        <v>4.2308312326720277E-2</v>
      </c>
      <c r="P22" s="16">
        <f>ABS(P21-$AP$21)</f>
        <v>3.2410399456562544E-2</v>
      </c>
      <c r="Q22" s="12"/>
      <c r="R22" s="31"/>
      <c r="S22" s="15">
        <f t="shared" ref="S22" si="6">ABS(S21-$AO$19)</f>
        <v>6.2051833179307181E-2</v>
      </c>
      <c r="T22" s="16">
        <f t="shared" ref="T22" si="7">ABS(T21-$AP$21)</f>
        <v>2.7589600543437509E-2</v>
      </c>
      <c r="U22" s="15">
        <f>ABS(U21-$AO$21)</f>
        <v>9.328829131628158E-2</v>
      </c>
      <c r="V22" s="16">
        <f>ABS(V21-$AP$21)</f>
        <v>4.7614608216336229E-2</v>
      </c>
      <c r="W22" s="16"/>
      <c r="X22" s="16"/>
      <c r="Y22" s="15">
        <f>ABS(Y21-$AO$21)</f>
        <v>9.2308312326720099E-2</v>
      </c>
      <c r="Z22" s="16">
        <f>ABS(Z21-$AP$21)</f>
        <v>4.7589600543437527E-2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2.9899999999999913</v>
      </c>
      <c r="F23" s="12">
        <f>F$11-F$13+F$12+198.6-10*LOG10(A23)-30-SUM(F$14:F$18)</f>
        <v>-0.84272505103307438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>
        <v>3.57</v>
      </c>
      <c r="N23" s="12">
        <v>-0.25</v>
      </c>
      <c r="O23" s="12">
        <v>3.01</v>
      </c>
      <c r="P23" s="12">
        <v>-0.83</v>
      </c>
      <c r="Q23" s="12">
        <v>2.9861761270844767</v>
      </c>
      <c r="R23" s="31">
        <v>-0.84256894495901236</v>
      </c>
      <c r="S23" s="12">
        <v>2.98</v>
      </c>
      <c r="T23" s="12">
        <v>-0.85</v>
      </c>
      <c r="U23" s="12">
        <v>2.9590200210104385</v>
      </c>
      <c r="V23" s="12">
        <v>-0.86972505103309317</v>
      </c>
      <c r="W23" s="12"/>
      <c r="X23" s="12">
        <v>-0.86</v>
      </c>
      <c r="Y23" s="12">
        <v>2.96</v>
      </c>
      <c r="Z23" s="12">
        <v>-0.87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3.0523083123267201</v>
      </c>
      <c r="AP23" s="12">
        <f>AVERAGE(F23,J23,N23,P23,R23,T23,V23,X23,Z23,AB23,AD23,AF23,AH23,AJ23,AL23,AN23)</f>
        <v>-0.78672152983886834</v>
      </c>
      <c r="AQ23" s="12">
        <f t="shared" si="3"/>
        <v>0.20366858110309258</v>
      </c>
      <c r="AR23" s="12">
        <f t="shared" si="2"/>
        <v>0.19649783594938128</v>
      </c>
    </row>
    <row r="24" spans="1:44" ht="15.75" thickBot="1">
      <c r="A24" s="30"/>
      <c r="D24" s="33" t="s">
        <v>64</v>
      </c>
      <c r="E24" s="15">
        <f>ABS(E23-$AO$19)</f>
        <v>5.2051833179315832E-2</v>
      </c>
      <c r="F24" s="16">
        <f>ABS(F23-$AP$23)</f>
        <v>5.6003521194206041E-2</v>
      </c>
      <c r="G24" s="15">
        <f>ABS(G23-$AO$19)</f>
        <v>0.15205183317931548</v>
      </c>
      <c r="H24" s="16">
        <f>ABS(H23-$AP$23)</f>
        <v>0.15600352119420569</v>
      </c>
      <c r="I24" s="15">
        <f>ABS(I23-$AO$19)</f>
        <v>7.8781482660452706E-2</v>
      </c>
      <c r="J24" s="16">
        <f>ABS(J23-$AP$23)</f>
        <v>7.8753191685766222E-2</v>
      </c>
      <c r="K24" s="15">
        <f>ABS(K23-$AO$19)</f>
        <v>7.8781482660447377E-2</v>
      </c>
      <c r="L24" s="16">
        <f>ABS(L23-$AP$23)</f>
        <v>7.8753191685787649E-2</v>
      </c>
      <c r="M24" s="15">
        <v>0.61</v>
      </c>
      <c r="N24" s="16">
        <v>0.55000000000000004</v>
      </c>
      <c r="O24" s="15">
        <f>ABS(O23-$AO$23)</f>
        <v>4.2308312326720277E-2</v>
      </c>
      <c r="P24" s="16">
        <f>ABS(P23-$AP$23)</f>
        <v>4.3278470161131621E-2</v>
      </c>
      <c r="Q24" s="12"/>
      <c r="R24" s="31"/>
      <c r="S24" s="15">
        <f t="shared" ref="S24" si="8">ABS(S23-$AO$19)</f>
        <v>6.2051833179307181E-2</v>
      </c>
      <c r="T24" s="16">
        <f t="shared" ref="T24" si="9">ABS(T23-$AP$23)</f>
        <v>6.3278470161131639E-2</v>
      </c>
      <c r="U24" s="15">
        <f>ABS(U23-$AO$23)</f>
        <v>9.328829131628158E-2</v>
      </c>
      <c r="V24" s="16">
        <f>ABS(V23-$AP$23)</f>
        <v>8.3003521194224827E-2</v>
      </c>
      <c r="W24" s="15"/>
      <c r="X24" s="38"/>
      <c r="Y24" s="15">
        <f>ABS(Y23-$AO$23)</f>
        <v>9.2308312326720099E-2</v>
      </c>
      <c r="Z24" s="16">
        <f>ABS(Z23-$AP$23)</f>
        <v>8.3278470161131657E-2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2.9899999999999913</v>
      </c>
      <c r="F25" s="12">
        <f>F$11-F$13+F$12+198.6-10*LOG10(A25)-30-SUM(F$14:F$18)</f>
        <v>2.1675749056067382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>
        <v>3.57</v>
      </c>
      <c r="N25" s="12">
        <v>2.76</v>
      </c>
      <c r="O25" s="12">
        <v>3.01</v>
      </c>
      <c r="P25" s="12">
        <v>2.2000000000000002</v>
      </c>
      <c r="Q25" s="12">
        <v>2.9861761270844767</v>
      </c>
      <c r="R25" s="31">
        <v>2.1677310116808002</v>
      </c>
      <c r="S25" s="12">
        <v>2.98</v>
      </c>
      <c r="T25" s="12">
        <v>2.16</v>
      </c>
      <c r="U25" s="12">
        <v>2.9590200210104385</v>
      </c>
      <c r="V25" s="12">
        <v>2.1405749056067194</v>
      </c>
      <c r="W25" s="12"/>
      <c r="X25" s="12">
        <v>2.16</v>
      </c>
      <c r="Y25" s="12">
        <v>2.96</v>
      </c>
      <c r="Z25" s="12">
        <v>2.14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3.0523083123267201</v>
      </c>
      <c r="AP25" s="12">
        <f>AVERAGE(F25,J25,N25,P25,R25,T25,V25,X25,Z25,AB25,AD25,AF25,AH25,AJ25,AL25,AN25)</f>
        <v>2.2267451175566042</v>
      </c>
      <c r="AQ25" s="12">
        <f t="shared" si="3"/>
        <v>0.20366858110309258</v>
      </c>
      <c r="AR25" s="12">
        <f t="shared" si="2"/>
        <v>0.19591160132235422</v>
      </c>
    </row>
    <row r="26" spans="1:44" ht="15.75" thickBot="1">
      <c r="A26" s="30"/>
      <c r="D26" s="33" t="s">
        <v>64</v>
      </c>
      <c r="E26" s="15">
        <f>ABS(E25-$AO$19)</f>
        <v>5.2051833179315832E-2</v>
      </c>
      <c r="F26" s="16">
        <f>ABS(F25-$AP$25)</f>
        <v>5.9170211949866047E-2</v>
      </c>
      <c r="G26" s="15">
        <f>ABS(G25-$AO$19)</f>
        <v>0.15205183317931548</v>
      </c>
      <c r="H26" s="16">
        <f>ABS(H25-$AP$25)</f>
        <v>0.15917021194986569</v>
      </c>
      <c r="I26" s="15">
        <f>ABS(I25-$AO$19)</f>
        <v>7.8781482660452706E-2</v>
      </c>
      <c r="J26" s="16">
        <f>ABS(J25-$AP$25)</f>
        <v>8.1919882441426228E-2</v>
      </c>
      <c r="K26" s="15"/>
      <c r="L26" s="16">
        <f>ABS(L25-$AP$25)</f>
        <v>8.1919882441443992E-2</v>
      </c>
      <c r="M26" s="15">
        <v>0.61</v>
      </c>
      <c r="N26" s="16">
        <v>0.56000000000000005</v>
      </c>
      <c r="O26" s="15">
        <f>ABS(O25-$AO$25)</f>
        <v>4.2308312326720277E-2</v>
      </c>
      <c r="P26" s="16">
        <f>ABS(P25-$AP$25)</f>
        <v>2.6745117556604026E-2</v>
      </c>
      <c r="Q26" s="12"/>
      <c r="R26" s="31"/>
      <c r="S26" s="15">
        <f t="shared" ref="S26" si="10">ABS(S25-$AO$19)</f>
        <v>6.2051833179307181E-2</v>
      </c>
      <c r="T26" s="16">
        <f t="shared" ref="T26" si="11">ABS(T25-$AP$25)</f>
        <v>6.6745117556604061E-2</v>
      </c>
      <c r="U26" s="15">
        <f>ABS(U25-$AO$25)</f>
        <v>9.328829131628158E-2</v>
      </c>
      <c r="V26" s="16">
        <f>ABS(V25-$AP$25)</f>
        <v>8.6170211949884834E-2</v>
      </c>
      <c r="W26" s="15"/>
      <c r="X26" s="16"/>
      <c r="Y26" s="15">
        <f>ABS(Y25-$AO$25)</f>
        <v>9.2308312326720099E-2</v>
      </c>
      <c r="Z26" s="16">
        <f>ABS(Z25-$AP$25)</f>
        <v>8.6745117556604079E-2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2.9899999999999913</v>
      </c>
      <c r="F27" s="12">
        <f>F$11-F$13+F$12+198.6-10*LOG10(A27)-30-SUM(F$14:F$18)</f>
        <v>5.1778748622465507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>
        <v>3.57</v>
      </c>
      <c r="N27" s="12">
        <v>5.77</v>
      </c>
      <c r="O27" s="12">
        <v>3.01</v>
      </c>
      <c r="P27" s="12">
        <v>5.2</v>
      </c>
      <c r="Q27" s="12">
        <v>2.9861761270844767</v>
      </c>
      <c r="R27" s="31">
        <v>5.1780309683206127</v>
      </c>
      <c r="S27" s="12">
        <v>2.98</v>
      </c>
      <c r="T27" s="12">
        <v>5.18</v>
      </c>
      <c r="U27" s="12">
        <v>2.9590200210104385</v>
      </c>
      <c r="V27" s="12">
        <v>5.1508748622465319</v>
      </c>
      <c r="W27" s="12"/>
      <c r="X27" s="12">
        <v>5.17</v>
      </c>
      <c r="Y27" s="12">
        <v>2.96</v>
      </c>
      <c r="Z27" s="12">
        <v>5.15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3.0523083123267201</v>
      </c>
      <c r="AP27" s="12">
        <f>AVERAGE(F27,J27,N27,P27,R27,T27,V27,X27,Z27,AB27,AD27,AF27,AH27,AJ27,AL27,AN27)</f>
        <v>5.2368784316187433</v>
      </c>
      <c r="AQ27" s="12">
        <f t="shared" si="3"/>
        <v>0.20366858110309258</v>
      </c>
      <c r="AR27" s="12">
        <f t="shared" si="2"/>
        <v>0.19567914234666151</v>
      </c>
    </row>
    <row r="28" spans="1:44" ht="15.75" thickBot="1">
      <c r="A28" s="30"/>
      <c r="D28" s="33" t="s">
        <v>64</v>
      </c>
      <c r="E28" s="15">
        <f>ABS(E27-$AO$19)</f>
        <v>5.2051833179315832E-2</v>
      </c>
      <c r="F28" s="16">
        <f>ABS(F27-$AP$27)</f>
        <v>5.9003569372192644E-2</v>
      </c>
      <c r="G28" s="15">
        <f>ABS(G27-$AO$19)</f>
        <v>0.15205183317931548</v>
      </c>
      <c r="H28" s="16">
        <f>ABS(H27-$AP$27)</f>
        <v>0.15900356937219229</v>
      </c>
      <c r="I28" s="15">
        <f>ABS(I27-$AO$19)</f>
        <v>7.8781482660452706E-2</v>
      </c>
      <c r="J28" s="16">
        <f>ABS(J27-$AP$27)</f>
        <v>8.1753239863752825E-2</v>
      </c>
      <c r="K28" s="15"/>
      <c r="L28" s="16">
        <f>ABS(L27-$AP$27)</f>
        <v>8.1753239863773253E-2</v>
      </c>
      <c r="M28" s="15">
        <v>0.61</v>
      </c>
      <c r="N28" s="16">
        <v>0.57999999999999996</v>
      </c>
      <c r="O28" s="15">
        <f>ABS(O27-$AO$27)</f>
        <v>4.2308312326720277E-2</v>
      </c>
      <c r="P28" s="16">
        <f>ABS(P27-$AP$27)</f>
        <v>3.6878431618743157E-2</v>
      </c>
      <c r="Q28" s="12"/>
      <c r="R28" s="31"/>
      <c r="S28" s="15">
        <f t="shared" ref="S28" si="12">ABS(S27-$AO$19)</f>
        <v>6.2051833179307181E-2</v>
      </c>
      <c r="T28" s="16">
        <f t="shared" ref="T28" si="13">ABS(T27-$AP$27)</f>
        <v>5.6878431618743619E-2</v>
      </c>
      <c r="U28" s="15">
        <f>ABS(U27-$AO$27)</f>
        <v>9.328829131628158E-2</v>
      </c>
      <c r="V28" s="16">
        <f>ABS(V27-$AP$27)</f>
        <v>8.600356937221143E-2</v>
      </c>
      <c r="W28" s="15"/>
      <c r="X28" s="16"/>
      <c r="Y28" s="15">
        <f>ABS(Y27-$AO$27)</f>
        <v>9.2308312326720099E-2</v>
      </c>
      <c r="Z28" s="16">
        <f>ABS(Z27-$AP$27)</f>
        <v>8.6878431618742979E-2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2.9899999999999913</v>
      </c>
      <c r="F29" s="12">
        <f>F$11-F$13+F$12+198.6-10*LOG10(A29)-30-SUM(F$14:F$18)</f>
        <v>6.9387874528033642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>
        <v>3.57</v>
      </c>
      <c r="N29" s="12">
        <v>7.53</v>
      </c>
      <c r="O29" s="12">
        <v>3.01</v>
      </c>
      <c r="P29" s="12">
        <v>6.9</v>
      </c>
      <c r="Q29" s="12">
        <v>2.9861761270844767</v>
      </c>
      <c r="R29" s="31">
        <v>6.9389435588774262</v>
      </c>
      <c r="S29" s="12">
        <v>2.98</v>
      </c>
      <c r="T29" s="12">
        <v>6.94</v>
      </c>
      <c r="U29" s="12">
        <v>2.9590200210104385</v>
      </c>
      <c r="V29" s="12">
        <v>6.9117874528033454</v>
      </c>
      <c r="W29" s="12"/>
      <c r="X29" s="12">
        <v>6.93</v>
      </c>
      <c r="Y29" s="12">
        <v>2.96</v>
      </c>
      <c r="Z29" s="12">
        <v>6.92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3.0523083123267201</v>
      </c>
      <c r="AP29" s="12">
        <f>AVERAGE(F29,J29,N29,P29,R29,T29,V29,X29,Z29,AB29,AD29,AF29,AH29,AJ29,AL29,AN29)</f>
        <v>6.9917284718662156</v>
      </c>
      <c r="AQ29" s="12">
        <f t="shared" si="3"/>
        <v>0.20366858110309258</v>
      </c>
      <c r="AR29" s="12">
        <f t="shared" si="2"/>
        <v>0.19679150518044614</v>
      </c>
    </row>
    <row r="30" spans="1:44" ht="15.75" thickBot="1">
      <c r="A30" s="30"/>
      <c r="D30" s="33" t="s">
        <v>64</v>
      </c>
      <c r="E30" s="15">
        <f>ABS(E29-$AO$19)</f>
        <v>5.2051833179315832E-2</v>
      </c>
      <c r="F30" s="16">
        <f>ABS(F29-$AP$29)</f>
        <v>5.2941019062851424E-2</v>
      </c>
      <c r="G30" s="15">
        <f>ABS(G29-$AO$19)</f>
        <v>0.15205183317931548</v>
      </c>
      <c r="H30" s="16">
        <f>ABS(H29-$AP$29)</f>
        <v>0.15294101906285107</v>
      </c>
      <c r="I30" s="15">
        <f>ABS(I29-$AO$19)</f>
        <v>7.8781482660452706E-2</v>
      </c>
      <c r="J30" s="16">
        <f>ABS(J29-$AP$29)</f>
        <v>7.5690689554411605E-2</v>
      </c>
      <c r="K30" s="15"/>
      <c r="L30" s="16"/>
      <c r="M30" s="15">
        <v>0.61</v>
      </c>
      <c r="N30" s="16">
        <v>0.56000000000000005</v>
      </c>
      <c r="O30" s="15">
        <f>ABS(O29-$AO$29)</f>
        <v>4.2308312326720277E-2</v>
      </c>
      <c r="P30" s="16">
        <f>ABS(P29-$AP$29)</f>
        <v>9.1728471866215244E-2</v>
      </c>
      <c r="Q30" s="12"/>
      <c r="R30" s="31"/>
      <c r="S30" s="15">
        <f t="shared" ref="S30" si="14">ABS(S29-$AO$19)</f>
        <v>6.2051833179307181E-2</v>
      </c>
      <c r="T30" s="16">
        <f t="shared" ref="T30" si="15">ABS(T29-$AP$29)</f>
        <v>5.1728471866215209E-2</v>
      </c>
      <c r="U30" s="15">
        <f>ABS(U29-$AO$29)</f>
        <v>9.328829131628158E-2</v>
      </c>
      <c r="V30" s="16">
        <f>ABS(V29-$AP$29)</f>
        <v>7.9941019062870211E-2</v>
      </c>
      <c r="W30" s="15"/>
      <c r="X30" s="16"/>
      <c r="Y30" s="15">
        <f>ABS(Y29-$AO$29)</f>
        <v>9.2308312326720099E-2</v>
      </c>
      <c r="Z30" s="16">
        <f>ABS(Z29-$AP$29)</f>
        <v>7.1728471866215671E-2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2.9899999999999913</v>
      </c>
      <c r="F31" s="12">
        <f>F$11-F$13+F$12+198.6-10*LOG10(A31)-30-SUM(F$14:F$18)</f>
        <v>9.9490874094431767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>
        <v>3.57</v>
      </c>
      <c r="N31" s="12">
        <v>10.54</v>
      </c>
      <c r="O31" s="12">
        <v>3.01</v>
      </c>
      <c r="P31" s="12">
        <v>10</v>
      </c>
      <c r="Q31" s="12">
        <v>2.9861761270844767</v>
      </c>
      <c r="R31" s="31">
        <v>9.9492435155172387</v>
      </c>
      <c r="S31" s="12">
        <v>2.98</v>
      </c>
      <c r="T31" s="12">
        <v>9.9499999999999993</v>
      </c>
      <c r="U31" s="12">
        <v>2.9590200210104385</v>
      </c>
      <c r="V31" s="12">
        <v>9.9220874094431579</v>
      </c>
      <c r="W31" s="12"/>
      <c r="X31" s="12">
        <v>9.94</v>
      </c>
      <c r="Y31" s="12">
        <v>2.96</v>
      </c>
      <c r="Z31" s="12">
        <v>9.93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3.0523083123267201</v>
      </c>
      <c r="AP31" s="12">
        <f>AVERAGE(F31,J31,N31,P31,R31,T31,V31,X31,Z31,AB31,AD31,AF31,AH31,AJ31,AL31,AN31)</f>
        <v>10.011861785928355</v>
      </c>
      <c r="AQ31" s="12">
        <f t="shared" si="3"/>
        <v>0.20366858110309258</v>
      </c>
      <c r="AR31" s="12">
        <f t="shared" si="2"/>
        <v>0.19489154911606224</v>
      </c>
    </row>
    <row r="32" spans="1:44" ht="15.75" thickBot="1">
      <c r="A32" s="30"/>
      <c r="D32" s="33" t="s">
        <v>64</v>
      </c>
      <c r="E32" s="15">
        <f>ABS(E31-$AO$19)</f>
        <v>5.2051833179315832E-2</v>
      </c>
      <c r="F32" s="16">
        <f>ABS(F31-$AP$31)</f>
        <v>6.2774376485178252E-2</v>
      </c>
      <c r="G32" s="15">
        <f>ABS(G31-$AO$19)</f>
        <v>0.15205183317931548</v>
      </c>
      <c r="H32" s="16">
        <f>ABS(H31-$AP$31)</f>
        <v>0.1627743764851779</v>
      </c>
      <c r="I32" s="15">
        <f>ABS(I31-$AO$19)</f>
        <v>7.8781482660452706E-2</v>
      </c>
      <c r="J32" s="16">
        <f>ABS(J31-$AP$31)</f>
        <v>8.5524046976738433E-2</v>
      </c>
      <c r="K32" s="15"/>
      <c r="L32" s="16">
        <f>ABS(L31-$AP$31)</f>
        <v>8.552404697675442E-2</v>
      </c>
      <c r="M32" s="15">
        <v>0.61</v>
      </c>
      <c r="N32" s="16">
        <v>0.57999999999999996</v>
      </c>
      <c r="O32" s="15">
        <f>ABS(O31-$AO$31)</f>
        <v>4.2308312326720277E-2</v>
      </c>
      <c r="P32" s="16">
        <f>ABS(P31-$AP$31)</f>
        <v>1.1861785928354962E-2</v>
      </c>
      <c r="Q32" s="12"/>
      <c r="R32" s="31"/>
      <c r="S32" s="15">
        <f t="shared" ref="S32" si="16">ABS(S31-$AO$19)</f>
        <v>6.2051833179307181E-2</v>
      </c>
      <c r="T32" s="16">
        <f t="shared" ref="T32" si="17">ABS(T31-$AP$31)</f>
        <v>6.1861785928355673E-2</v>
      </c>
      <c r="U32" s="15">
        <f>ABS(U31-$AO$31)</f>
        <v>9.328829131628158E-2</v>
      </c>
      <c r="V32" s="16">
        <f>ABS(V31-$AP$31)</f>
        <v>8.9774376485197038E-2</v>
      </c>
      <c r="W32" s="15"/>
      <c r="X32" s="16"/>
      <c r="Y32" s="15">
        <f>ABS(Y31-$AO$31)</f>
        <v>9.2308312326720099E-2</v>
      </c>
      <c r="Z32" s="16">
        <f>ABS(Z31-$AP$31)</f>
        <v>8.1861785928355246E-2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2.9899999999999913</v>
      </c>
      <c r="F33" s="12">
        <f>F$11-F$13+F$12+198.6-10*LOG10(A33)-30-SUM(F$14:F$18)</f>
        <v>15.969687322722802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>
        <v>3.57</v>
      </c>
      <c r="N33" s="12">
        <v>16.559999999999999</v>
      </c>
      <c r="O33" s="12">
        <v>3.01</v>
      </c>
      <c r="P33" s="12">
        <v>16</v>
      </c>
      <c r="Q33" s="12">
        <v>2.9861761270844767</v>
      </c>
      <c r="R33" s="31">
        <v>15.969843428796864</v>
      </c>
      <c r="S33" s="12">
        <v>2.98</v>
      </c>
      <c r="T33" s="12">
        <v>15.97</v>
      </c>
      <c r="U33" s="12">
        <v>2.9590200210104385</v>
      </c>
      <c r="V33" s="12">
        <v>15.942687322722783</v>
      </c>
      <c r="W33" s="12"/>
      <c r="X33" s="12">
        <v>15.96</v>
      </c>
      <c r="Y33" s="12">
        <v>2.96</v>
      </c>
      <c r="Z33" s="12">
        <v>15.95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3.0523083123267201</v>
      </c>
      <c r="AP33" s="12">
        <f>AVERAGE(F33,J33,N33,P33,R33,T33,V33,X33,Z33,AB33,AD33,AF33,AH33,AJ33,AL33,AN33)</f>
        <v>16.02990619183041</v>
      </c>
      <c r="AQ33" s="12">
        <f t="shared" si="3"/>
        <v>0.20366858110309258</v>
      </c>
      <c r="AR33" s="12">
        <f t="shared" si="2"/>
        <v>0.19481680498640205</v>
      </c>
    </row>
    <row r="34" spans="1:44" ht="15.75" thickBot="1">
      <c r="D34" s="33" t="s">
        <v>64</v>
      </c>
      <c r="E34" s="15">
        <f>ABS(E33-$AO$19)</f>
        <v>5.2051833179315832E-2</v>
      </c>
      <c r="F34" s="16">
        <f>ABS(F33-$AP$33)</f>
        <v>6.0218869107607986E-2</v>
      </c>
      <c r="G34" s="15">
        <f>ABS(G33-$AO$19)</f>
        <v>0.15205183317931548</v>
      </c>
      <c r="H34" s="16">
        <f>ABS(H33-$AP$33)</f>
        <v>0.16021886910760763</v>
      </c>
      <c r="I34" s="15">
        <f>ABS(I33-$AO$19)</f>
        <v>7.8781482660452706E-2</v>
      </c>
      <c r="J34" s="16">
        <f>ABS(J33-$AP$33)</f>
        <v>8.2968539599168167E-2</v>
      </c>
      <c r="K34" s="15"/>
      <c r="L34" s="16">
        <f>ABS(L33-$AP$33)</f>
        <v>8.2968539599209024E-2</v>
      </c>
      <c r="M34" s="15">
        <v>0.61</v>
      </c>
      <c r="N34" s="16">
        <v>0.49</v>
      </c>
      <c r="O34" s="15">
        <f>ABS(O33-$AO$33)</f>
        <v>4.2308312326720277E-2</v>
      </c>
      <c r="P34" s="16">
        <f>ABS(P33-$AP$33)</f>
        <v>2.9906191830409767E-2</v>
      </c>
      <c r="Q34" s="15"/>
      <c r="R34" s="16"/>
      <c r="S34" s="15">
        <f t="shared" ref="S34" si="18">ABS(S33-$AO$19)</f>
        <v>6.2051833179307181E-2</v>
      </c>
      <c r="T34" s="16">
        <f t="shared" ref="T34" si="19">ABS(T33-$AP$33)</f>
        <v>5.9906191830409128E-2</v>
      </c>
      <c r="U34" s="15">
        <f>ABS(U33-$AO$33)</f>
        <v>9.328829131628158E-2</v>
      </c>
      <c r="V34" s="16">
        <f>ABS(V33-$AP$33)</f>
        <v>8.7218869107626773E-2</v>
      </c>
      <c r="W34" s="15"/>
      <c r="X34" s="16"/>
      <c r="Y34" s="15">
        <f>ABS(Y33-$AO$33)</f>
        <v>9.2308312326720099E-2</v>
      </c>
      <c r="Z34" s="16">
        <f>ABS(Z33-$AP$33)</f>
        <v>7.9906191830410478E-2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>
        <v>83</v>
      </c>
      <c r="N11" s="12">
        <v>23</v>
      </c>
      <c r="O11" s="12">
        <v>83.5</v>
      </c>
      <c r="P11" s="12">
        <v>23</v>
      </c>
      <c r="Q11" s="31">
        <v>83.5</v>
      </c>
      <c r="R11" s="31">
        <v>23</v>
      </c>
      <c r="S11" s="12">
        <v>83.5</v>
      </c>
      <c r="T11" s="12">
        <v>23</v>
      </c>
      <c r="U11" s="12">
        <v>83.5</v>
      </c>
      <c r="V11" s="12">
        <v>23</v>
      </c>
      <c r="W11" s="12">
        <v>83.5</v>
      </c>
      <c r="X11" s="12">
        <v>23</v>
      </c>
      <c r="Y11" s="12">
        <v>83.5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83.444444444444443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0.158113883008419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>
        <v>-31.62</v>
      </c>
      <c r="N12" s="12">
        <v>14</v>
      </c>
      <c r="O12" s="12">
        <v>-31.6</v>
      </c>
      <c r="P12" s="12">
        <v>14</v>
      </c>
      <c r="Q12" s="31">
        <v>-31.62397997898956</v>
      </c>
      <c r="R12" s="31">
        <v>14</v>
      </c>
      <c r="S12" s="12">
        <v>-31.623979978989599</v>
      </c>
      <c r="T12" s="12">
        <v>14</v>
      </c>
      <c r="U12" s="37">
        <v>-31.62397997898956</v>
      </c>
      <c r="V12" s="12">
        <v>14</v>
      </c>
      <c r="W12" s="12">
        <v>-31.623979978989599</v>
      </c>
      <c r="X12" s="12">
        <v>14</v>
      </c>
      <c r="Y12" s="12">
        <v>-31.62</v>
      </c>
      <c r="Z12" s="12">
        <v>14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14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190.59</v>
      </c>
      <c r="F13" s="12">
        <v>190.59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12">
        <v>189.66</v>
      </c>
      <c r="N13" s="12">
        <v>189.66</v>
      </c>
      <c r="O13" s="12">
        <v>190.6072232100592</v>
      </c>
      <c r="P13" s="12">
        <v>190.6072232100592</v>
      </c>
      <c r="Q13" s="31">
        <v>190.61431388291049</v>
      </c>
      <c r="R13" s="31">
        <v>190.61431388291049</v>
      </c>
      <c r="S13" s="12">
        <v>190.62</v>
      </c>
      <c r="T13" s="12">
        <v>190.62</v>
      </c>
      <c r="U13" s="12">
        <v>190.6155</v>
      </c>
      <c r="V13" s="12">
        <v>190.6155</v>
      </c>
      <c r="W13" s="12">
        <v>190.614313878643</v>
      </c>
      <c r="X13" s="12">
        <v>190.614313878643</v>
      </c>
      <c r="Y13" s="12">
        <v>190.62</v>
      </c>
      <c r="Z13" s="12">
        <v>190.62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190.50618498336178</v>
      </c>
      <c r="AP13" s="12">
        <f t="shared" si="1"/>
        <v>190.50618498336178</v>
      </c>
      <c r="AQ13" s="12">
        <f t="shared" ref="AQ13:AQ33" si="3">_xlfn.STDEV.S(E13,G13,I13,M13,O13,Q13,S13,U13,W13,Y13,AA13,AC13,AE13,AG13,AI13,AK13,AM13)</f>
        <v>0.3004659772646423</v>
      </c>
      <c r="AR13" s="12">
        <f t="shared" si="2"/>
        <v>0.3004659772646423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0.18342951033630681</v>
      </c>
      <c r="R14" s="31">
        <v>0.18342951033630681</v>
      </c>
      <c r="S14" s="12">
        <v>0.19</v>
      </c>
      <c r="T14" s="12">
        <v>0.19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0.19722071969403709</v>
      </c>
      <c r="AP14" s="12">
        <f t="shared" si="1"/>
        <v>0.19722071969403709</v>
      </c>
      <c r="AQ14" s="12">
        <f t="shared" si="3"/>
        <v>5.9107965396539555E-3</v>
      </c>
      <c r="AR14" s="12">
        <f t="shared" si="2"/>
        <v>5.9107965396539555E-3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-8.510000000000014</v>
      </c>
      <c r="F19" s="12">
        <f>F$11-F$13+F$12+198.6-10*LOG10(A19)-30-SUM(F$14:F$18)</f>
        <v>-26.724237554869511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>
        <v>-7.59</v>
      </c>
      <c r="N19" s="12">
        <v>-25.8</v>
      </c>
      <c r="O19" s="12">
        <v>-8.5299999999999994</v>
      </c>
      <c r="P19" s="12">
        <v>-26.74</v>
      </c>
      <c r="Q19" s="31">
        <v>-8.5217233722363943</v>
      </c>
      <c r="R19" s="31">
        <v>-26.731980948116288</v>
      </c>
      <c r="S19" s="12">
        <v>-8.52</v>
      </c>
      <c r="T19" s="12">
        <v>-26.73</v>
      </c>
      <c r="U19" s="12">
        <v>-8.5410369458995774</v>
      </c>
      <c r="V19" s="12">
        <v>-26.751294521779528</v>
      </c>
      <c r="W19" s="12">
        <v>-8.5399999999999991</v>
      </c>
      <c r="X19" s="12"/>
      <c r="Y19" s="12">
        <v>-8.5399999999999991</v>
      </c>
      <c r="Z19" s="12">
        <v>-26.75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-8.4256726861965454</v>
      </c>
      <c r="AP19" s="12">
        <f t="shared" si="1"/>
        <v>-26.62200805728477</v>
      </c>
      <c r="AQ19" s="12">
        <f t="shared" si="3"/>
        <v>0.29683541931427665</v>
      </c>
      <c r="AR19" s="12">
        <f t="shared" si="2"/>
        <v>0.31269520445641175</v>
      </c>
    </row>
    <row r="20" spans="1:44" ht="15.75" thickBot="1">
      <c r="A20" s="30"/>
      <c r="D20" s="33" t="s">
        <v>64</v>
      </c>
      <c r="E20" s="15">
        <f>ABS(E19-$AO$19)</f>
        <v>8.4327313803468584E-2</v>
      </c>
      <c r="F20" s="16">
        <f>ABS(F19-$AP$19)</f>
        <v>0.10222949758474087</v>
      </c>
      <c r="G20" s="15">
        <f>ABS(G19-$AO$19)</f>
        <v>8.4327313803468584E-2</v>
      </c>
      <c r="H20" s="16">
        <f>ABS(H19-$AP$19)</f>
        <v>0.10222949758474087</v>
      </c>
      <c r="I20" s="15">
        <f>ABS(I19-$AO$19)</f>
        <v>0.11262117143639117</v>
      </c>
      <c r="J20" s="16">
        <f>ABS(J19-$AP$19)</f>
        <v>0.12654337622808853</v>
      </c>
      <c r="K20" s="15"/>
      <c r="L20" s="16"/>
      <c r="M20" s="15">
        <v>0.95</v>
      </c>
      <c r="N20" s="16">
        <v>0.85</v>
      </c>
      <c r="O20" s="15">
        <f>ABS(O19-$AO$19)</f>
        <v>0.10432731380345395</v>
      </c>
      <c r="P20" s="16">
        <f>ABS(P19-$AP$19)</f>
        <v>0.1179919427152285</v>
      </c>
      <c r="Q20" s="31"/>
      <c r="R20" s="31"/>
      <c r="S20" s="15">
        <f>ABS(S19-$AO$19)</f>
        <v>9.432731380345416E-2</v>
      </c>
      <c r="T20" s="16">
        <f>ABS(T19-$AP$19)</f>
        <v>0.10799194271523049</v>
      </c>
      <c r="U20" s="15">
        <f>ABS(U19-$AO$19)</f>
        <v>0.11536425970303199</v>
      </c>
      <c r="V20" s="16">
        <f>ABS(V19-$AP$19)</f>
        <v>0.12928646449475778</v>
      </c>
      <c r="W20" s="15"/>
      <c r="X20" s="16"/>
      <c r="Y20" s="15">
        <f>ABS(Y19-$AO$19)</f>
        <v>0.11432731380345373</v>
      </c>
      <c r="Z20" s="16">
        <f>ABS(Z19-$AP$19)</f>
        <v>0.12799194271523007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-8.510000000000014</v>
      </c>
      <c r="F21" s="12">
        <f>F$11-F$13+F$12+198.6-10*LOG10(A21)-30-SUM(F$14:F$18)</f>
        <v>-21.953025007672885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>
        <v>-7.59</v>
      </c>
      <c r="N21" s="12">
        <v>-21.02</v>
      </c>
      <c r="O21" s="12">
        <v>-8.5299999999999994</v>
      </c>
      <c r="P21" s="12">
        <v>-21.97</v>
      </c>
      <c r="Q21" s="31">
        <v>-8.5217233722363943</v>
      </c>
      <c r="R21" s="31">
        <v>-21.960768400919662</v>
      </c>
      <c r="S21" s="12">
        <v>-8.52</v>
      </c>
      <c r="T21" s="12">
        <v>-21.96</v>
      </c>
      <c r="U21" s="12">
        <v>-8.5410369458995774</v>
      </c>
      <c r="V21" s="12">
        <v>-21.980081974582902</v>
      </c>
      <c r="W21" s="12"/>
      <c r="X21" s="12">
        <v>-21.97</v>
      </c>
      <c r="Y21" s="12">
        <v>-8.5399999999999991</v>
      </c>
      <c r="Z21" s="12">
        <v>-21.98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-8.411381771971115</v>
      </c>
      <c r="AP21" s="12">
        <f>AVERAGE(F21,J21,N21,P21,R21,T21,V21,X21,Z21,AB21,AD21,AF21,AH21,AJ21,AL21,AN21)</f>
        <v>-21.863468252165742</v>
      </c>
      <c r="AQ21" s="12">
        <f t="shared" si="3"/>
        <v>0.31235832195156094</v>
      </c>
      <c r="AR21" s="12">
        <f t="shared" si="2"/>
        <v>0.29968615616852906</v>
      </c>
    </row>
    <row r="22" spans="1:44" ht="15.75" thickBot="1">
      <c r="A22" s="30"/>
      <c r="D22" s="33" t="s">
        <v>64</v>
      </c>
      <c r="E22" s="15">
        <f>ABS(E21-$AO$19)</f>
        <v>8.4327313803468584E-2</v>
      </c>
      <c r="F22" s="16">
        <f>ABS(F21-$AP$21)</f>
        <v>8.9556755507143038E-2</v>
      </c>
      <c r="G22" s="15">
        <f>ABS(G21-$AO$19)</f>
        <v>8.4327313803468584E-2</v>
      </c>
      <c r="H22" s="16">
        <f>ABS(H21-$AP$21)</f>
        <v>8.9556755507143038E-2</v>
      </c>
      <c r="I22" s="15">
        <f>ABS(I21-$AO$19)</f>
        <v>0.11262117143639117</v>
      </c>
      <c r="J22" s="16">
        <f>ABS(J21-$AP$21)</f>
        <v>0.1138706341504907</v>
      </c>
      <c r="K22" s="15"/>
      <c r="L22" s="16"/>
      <c r="M22" s="15">
        <v>0.95</v>
      </c>
      <c r="N22" s="16">
        <v>0.86</v>
      </c>
      <c r="O22" s="15">
        <f>ABS(O21-$AO$21)</f>
        <v>0.11861822802888433</v>
      </c>
      <c r="P22" s="16">
        <f>ABS(P21-$AP$21)</f>
        <v>0.10653174783425712</v>
      </c>
      <c r="Q22" s="31"/>
      <c r="R22" s="31"/>
      <c r="S22" s="15">
        <f>ABS(S21-$AO$19)</f>
        <v>9.432731380345416E-2</v>
      </c>
      <c r="T22" s="16">
        <f t="shared" ref="T22" si="4">ABS(T21-$AP$21)</f>
        <v>9.6531747834259107E-2</v>
      </c>
      <c r="U22" s="15">
        <f>ABS(U21-$AO$21)</f>
        <v>0.12965517392846237</v>
      </c>
      <c r="V22" s="16">
        <f>ABS(V21-$AP$21)</f>
        <v>0.11661372241715995</v>
      </c>
      <c r="W22" s="16"/>
      <c r="X22" s="16"/>
      <c r="Y22" s="15">
        <f>ABS(Y21-$AO$21)</f>
        <v>0.12861822802888412</v>
      </c>
      <c r="Z22" s="16">
        <f>ABS(Z21-$AP$21)</f>
        <v>0.11653174783425868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-8.510000000000014</v>
      </c>
      <c r="F23" s="12">
        <f>F$11-F$13+F$12+198.6-10*LOG10(A23)-30-SUM(F$14:F$18)</f>
        <v>-18.942725051033072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>
        <v>-7.59</v>
      </c>
      <c r="N23" s="12">
        <v>-18.010000000000002</v>
      </c>
      <c r="O23" s="12">
        <v>-8.5299999999999994</v>
      </c>
      <c r="P23" s="12">
        <v>-18.96</v>
      </c>
      <c r="Q23" s="31">
        <v>-8.5217233722363943</v>
      </c>
      <c r="R23" s="31">
        <v>-18.950468444279849</v>
      </c>
      <c r="S23" s="12">
        <v>-8.52</v>
      </c>
      <c r="T23" s="12">
        <v>-18.95</v>
      </c>
      <c r="U23" s="12">
        <v>-8.5410369458995774</v>
      </c>
      <c r="V23" s="12">
        <v>-18.969782017943096</v>
      </c>
      <c r="W23" s="12"/>
      <c r="X23" s="12">
        <v>-18.97</v>
      </c>
      <c r="Y23" s="12">
        <v>-8.5399999999999991</v>
      </c>
      <c r="Z23" s="12">
        <v>-18.97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-8.411381771971115</v>
      </c>
      <c r="AP23" s="12">
        <f>AVERAGE(F23,J23,N23,P23,R23,T23,V23,X23,Z23,AB23,AD23,AF23,AH23,AJ23,AL23,AN23)</f>
        <v>-18.854446049214715</v>
      </c>
      <c r="AQ23" s="12">
        <f t="shared" si="3"/>
        <v>0.31235832195156094</v>
      </c>
      <c r="AR23" s="12">
        <f t="shared" si="2"/>
        <v>0.3000136374734918</v>
      </c>
    </row>
    <row r="24" spans="1:44" ht="15.75" thickBot="1">
      <c r="A24" s="30"/>
      <c r="D24" s="33" t="s">
        <v>64</v>
      </c>
      <c r="E24" s="15">
        <f>ABS(E23-$AO$19)</f>
        <v>8.4327313803468584E-2</v>
      </c>
      <c r="F24" s="16">
        <f>ABS(F23-$AP$23)</f>
        <v>8.8279001818357017E-2</v>
      </c>
      <c r="G24" s="15">
        <f>ABS(G23-$AO$19)</f>
        <v>8.4327313803468584E-2</v>
      </c>
      <c r="H24" s="16">
        <f>ABS(H23-$AP$23)</f>
        <v>8.8279001818357017E-2</v>
      </c>
      <c r="I24" s="15">
        <f>ABS(I23-$AO$19)</f>
        <v>0.11262117143639117</v>
      </c>
      <c r="J24" s="16">
        <f>ABS(J23-$AP$23)</f>
        <v>0.11259288046170468</v>
      </c>
      <c r="K24" s="15">
        <f>ABS(K23-$AO$19)</f>
        <v>0.11262117143642492</v>
      </c>
      <c r="L24" s="16">
        <f>ABS(L23-$AP$23)</f>
        <v>0.11259288046178639</v>
      </c>
      <c r="M24" s="15">
        <v>0.95</v>
      </c>
      <c r="N24" s="16">
        <v>0.87</v>
      </c>
      <c r="O24" s="15">
        <f>ABS(O23-$AO$23)</f>
        <v>0.11861822802888433</v>
      </c>
      <c r="P24" s="16">
        <f>ABS(P23-$AP$23)</f>
        <v>0.10555395078528562</v>
      </c>
      <c r="Q24" s="31"/>
      <c r="R24" s="31"/>
      <c r="S24" s="15">
        <f t="shared" ref="S24:S28" si="5">ABS(S23-$AO$19)</f>
        <v>9.432731380345416E-2</v>
      </c>
      <c r="T24" s="16">
        <f t="shared" ref="T24" si="6">ABS(T23-$AP$23)</f>
        <v>9.5553950785284059E-2</v>
      </c>
      <c r="U24" s="15">
        <f>ABS(U23-$AO$23)</f>
        <v>0.12965517392846237</v>
      </c>
      <c r="V24" s="16">
        <f>ABS(V23-$AP$23)</f>
        <v>0.11533596872838103</v>
      </c>
      <c r="W24" s="15"/>
      <c r="X24" s="38"/>
      <c r="Y24" s="15">
        <f>ABS(Y23-$AO$23)</f>
        <v>0.12861822802888412</v>
      </c>
      <c r="Z24" s="16">
        <f>ABS(Z23-$AP$23)</f>
        <v>0.11555395078528363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-8.510000000000014</v>
      </c>
      <c r="F25" s="12">
        <f>F$11-F$13+F$12+198.6-10*LOG10(A25)-30-SUM(F$14:F$18)</f>
        <v>-15.932425094393258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>
        <v>-7.59</v>
      </c>
      <c r="N25" s="12">
        <v>-15</v>
      </c>
      <c r="O25" s="12">
        <v>-8.5299999999999994</v>
      </c>
      <c r="P25" s="12">
        <v>-15.96</v>
      </c>
      <c r="Q25" s="31">
        <v>-8.5217233722363943</v>
      </c>
      <c r="R25" s="31">
        <v>-15.940168487640037</v>
      </c>
      <c r="S25" s="12">
        <v>-8.52</v>
      </c>
      <c r="T25" s="12">
        <v>-15.94</v>
      </c>
      <c r="U25" s="12">
        <v>-8.5410369458995774</v>
      </c>
      <c r="V25" s="12">
        <v>-15.959482061303284</v>
      </c>
      <c r="W25" s="12"/>
      <c r="X25" s="12">
        <v>-15.95</v>
      </c>
      <c r="Y25" s="12">
        <v>-8.5399999999999991</v>
      </c>
      <c r="Z25" s="12">
        <v>-15.96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-8.411381771971115</v>
      </c>
      <c r="AP25" s="12">
        <f>AVERAGE(F25,J25,N25,P25,R25,T25,V25,X25,Z25,AB25,AD25,AF25,AH25,AJ25,AL25,AN25)</f>
        <v>-15.844312735152576</v>
      </c>
      <c r="AQ25" s="12">
        <f t="shared" si="3"/>
        <v>0.31235832195156094</v>
      </c>
      <c r="AR25" s="12">
        <f t="shared" si="2"/>
        <v>0.29996297673287298</v>
      </c>
    </row>
    <row r="26" spans="1:44" ht="15.75" thickBot="1">
      <c r="A26" s="30"/>
      <c r="D26" s="33" t="s">
        <v>64</v>
      </c>
      <c r="E26" s="15">
        <f>ABS(E25-$AO$19)</f>
        <v>8.4327313803468584E-2</v>
      </c>
      <c r="F26" s="16">
        <f>ABS(F25-$AP$25)</f>
        <v>8.8112359240682281E-2</v>
      </c>
      <c r="G26" s="15">
        <f>ABS(G25-$AO$19)</f>
        <v>8.4327313803468584E-2</v>
      </c>
      <c r="H26" s="16">
        <f>ABS(H25-$AP$25)</f>
        <v>8.8112359240682281E-2</v>
      </c>
      <c r="I26" s="15">
        <f>ABS(I25-$AO$19)</f>
        <v>0.11262117143639117</v>
      </c>
      <c r="J26" s="16">
        <f>ABS(J25-$AP$25)</f>
        <v>0.11242623788403172</v>
      </c>
      <c r="K26" s="15"/>
      <c r="L26" s="16">
        <f>ABS(L25-$AP$25)</f>
        <v>0.11242623788402462</v>
      </c>
      <c r="M26" s="15">
        <v>0.95</v>
      </c>
      <c r="N26" s="16">
        <v>0.89</v>
      </c>
      <c r="O26" s="15">
        <f>ABS(O25-$AO$25)</f>
        <v>0.11861822802888433</v>
      </c>
      <c r="P26" s="16">
        <f>ABS(P25-$AP$25)</f>
        <v>0.1156872648474252</v>
      </c>
      <c r="Q26" s="31"/>
      <c r="R26" s="31"/>
      <c r="S26" s="15">
        <f t="shared" si="5"/>
        <v>9.432731380345416E-2</v>
      </c>
      <c r="T26" s="16">
        <f t="shared" ref="T26" si="7">ABS(T25-$AP$25)</f>
        <v>9.5687264847423847E-2</v>
      </c>
      <c r="U26" s="15">
        <f>ABS(U25-$AO$25)</f>
        <v>0.12965517392846237</v>
      </c>
      <c r="V26" s="16">
        <f>ABS(V25-$AP$25)</f>
        <v>0.11516932615070807</v>
      </c>
      <c r="W26" s="15"/>
      <c r="X26" s="16"/>
      <c r="Y26" s="15">
        <f>ABS(Y25-$AO$25)</f>
        <v>0.12861822802888412</v>
      </c>
      <c r="Z26" s="16">
        <f>ABS(Z25-$AP$25)</f>
        <v>0.1156872648474252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-8.510000000000014</v>
      </c>
      <c r="F27" s="12">
        <f>F$11-F$13+F$12+198.6-10*LOG10(A27)-30-SUM(F$14:F$18)</f>
        <v>-12.922125137753445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>
        <v>-7.59</v>
      </c>
      <c r="N27" s="12">
        <v>-11.99</v>
      </c>
      <c r="O27" s="12">
        <v>-8.5299999999999994</v>
      </c>
      <c r="P27" s="12">
        <v>-12.96</v>
      </c>
      <c r="Q27" s="31">
        <v>-8.5217233722363943</v>
      </c>
      <c r="R27" s="31">
        <v>-12.929868531000224</v>
      </c>
      <c r="S27" s="12">
        <v>-8.52</v>
      </c>
      <c r="T27" s="12">
        <v>-12.93</v>
      </c>
      <c r="U27" s="12">
        <v>-8.5410369458995774</v>
      </c>
      <c r="V27" s="12">
        <v>-12.949182104663471</v>
      </c>
      <c r="W27" s="12"/>
      <c r="X27" s="12">
        <v>-12.94</v>
      </c>
      <c r="Y27" s="12">
        <v>-8.5399999999999991</v>
      </c>
      <c r="Z27" s="12">
        <v>-12.95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-8.411381771971115</v>
      </c>
      <c r="AP27" s="12">
        <f>AVERAGE(F27,J27,N27,P27,R27,T27,V27,X27,Z27,AB27,AD27,AF27,AH27,AJ27,AL27,AN27)</f>
        <v>-12.835290532201549</v>
      </c>
      <c r="AQ27" s="12">
        <f t="shared" si="3"/>
        <v>0.31235832195156094</v>
      </c>
      <c r="AR27" s="12">
        <f t="shared" si="2"/>
        <v>0.30032528649451984</v>
      </c>
    </row>
    <row r="28" spans="1:44" ht="15.75" thickBot="1">
      <c r="A28" s="30"/>
      <c r="D28" s="33" t="s">
        <v>64</v>
      </c>
      <c r="E28" s="15">
        <f>ABS(E27-$AO$19)</f>
        <v>8.4327313803468584E-2</v>
      </c>
      <c r="F28" s="16">
        <f>ABS(F27-$AP$27)</f>
        <v>8.683460555189626E-2</v>
      </c>
      <c r="G28" s="15">
        <f>ABS(G27-$AO$19)</f>
        <v>8.4327313803468584E-2</v>
      </c>
      <c r="H28" s="16">
        <f>ABS(H27-$AP$27)</f>
        <v>8.683460555189626E-2</v>
      </c>
      <c r="I28" s="15">
        <f>ABS(I27-$AO$19)</f>
        <v>0.11262117143639117</v>
      </c>
      <c r="J28" s="16">
        <f>ABS(J27-$AP$27)</f>
        <v>0.1111484841952457</v>
      </c>
      <c r="K28" s="15"/>
      <c r="L28" s="16">
        <f>ABS(L27-$AP$27)</f>
        <v>0.11114848419525103</v>
      </c>
      <c r="M28" s="15">
        <v>0.95</v>
      </c>
      <c r="N28" s="16">
        <v>0.9</v>
      </c>
      <c r="O28" s="15">
        <f>ABS(O27-$AO$27)</f>
        <v>0.11861822802888433</v>
      </c>
      <c r="P28" s="16">
        <f>ABS(P27-$AP$27)</f>
        <v>0.12470946779845171</v>
      </c>
      <c r="Q28" s="31"/>
      <c r="R28" s="31"/>
      <c r="S28" s="15">
        <f t="shared" si="5"/>
        <v>9.432731380345416E-2</v>
      </c>
      <c r="T28" s="16">
        <f>ABS(T27-$AP$27)</f>
        <v>9.4709467798450575E-2</v>
      </c>
      <c r="U28" s="15">
        <f>ABS(U27-$AO$27)</f>
        <v>0.12965517392846237</v>
      </c>
      <c r="V28" s="16">
        <f>ABS(V27-$AP$27)</f>
        <v>0.11389157246192205</v>
      </c>
      <c r="W28" s="15"/>
      <c r="X28" s="16"/>
      <c r="Y28" s="15">
        <f>ABS(Y27-$AO$27)</f>
        <v>0.12861822802888412</v>
      </c>
      <c r="Z28" s="16">
        <f>ABS(Z27-$AP$27)</f>
        <v>0.11470946779845015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-8.510000000000014</v>
      </c>
      <c r="F29" s="12">
        <f>F$11-F$13+F$12+198.6-10*LOG10(A29)-30-SUM(F$14:F$18)</f>
        <v>-11.161212547196635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>
        <v>-7.59</v>
      </c>
      <c r="N29" s="12">
        <v>-10.23</v>
      </c>
      <c r="O29" s="12">
        <v>-8.5299999999999994</v>
      </c>
      <c r="P29" s="12">
        <v>-11.18</v>
      </c>
      <c r="Q29" s="31">
        <v>-8.5217233722363943</v>
      </c>
      <c r="R29" s="31">
        <v>-11.168955940443411</v>
      </c>
      <c r="S29" s="12">
        <v>-8.52</v>
      </c>
      <c r="T29" s="12">
        <v>-11.17</v>
      </c>
      <c r="U29" s="12">
        <v>-8.5410369458995774</v>
      </c>
      <c r="V29" s="12">
        <v>-11.188269514106658</v>
      </c>
      <c r="W29" s="12"/>
      <c r="X29" s="12">
        <v>-11.18</v>
      </c>
      <c r="Y29" s="12">
        <v>-8.5399999999999991</v>
      </c>
      <c r="Z29" s="12">
        <v>-11.19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-8.411381771971115</v>
      </c>
      <c r="AP29" s="12">
        <f>AVERAGE(F29,J29,N29,P29,R29,T29,V29,X29,Z29,AB29,AD29,AF29,AH29,AJ29,AL29,AN29)</f>
        <v>-11.072662714176298</v>
      </c>
      <c r="AQ29" s="12">
        <f t="shared" si="3"/>
        <v>0.31235832195156094</v>
      </c>
      <c r="AR29" s="12">
        <f t="shared" si="2"/>
        <v>0.29937698181456729</v>
      </c>
    </row>
    <row r="30" spans="1:44" ht="15.75" thickBot="1">
      <c r="A30" s="30"/>
      <c r="D30" s="33" t="s">
        <v>64</v>
      </c>
      <c r="E30" s="15">
        <f>ABS(E29-$AO$19)</f>
        <v>8.4327313803468584E-2</v>
      </c>
      <c r="F30" s="16">
        <f>ABS(F29-$AP$29)</f>
        <v>8.8549833020337587E-2</v>
      </c>
      <c r="G30" s="15">
        <f>ABS(G29-$AO$19)</f>
        <v>8.4327313803468584E-2</v>
      </c>
      <c r="H30" s="16">
        <f>ABS(H29-$AP$29)</f>
        <v>8.8549833020337587E-2</v>
      </c>
      <c r="I30" s="15">
        <f>ABS(I29-$AO$19)</f>
        <v>0.11262117143639117</v>
      </c>
      <c r="J30" s="16">
        <f>ABS(J29-$AP$29)</f>
        <v>0.11286371166368347</v>
      </c>
      <c r="K30" s="15"/>
      <c r="L30" s="16"/>
      <c r="M30" s="15">
        <v>0.95</v>
      </c>
      <c r="N30" s="16">
        <v>0.9</v>
      </c>
      <c r="O30" s="15">
        <f>ABS(O29-$AO$29)</f>
        <v>0.11861822802888433</v>
      </c>
      <c r="P30" s="16">
        <f>ABS(P29-$AP$29)</f>
        <v>0.10733728582370183</v>
      </c>
      <c r="Q30" s="31"/>
      <c r="R30" s="31"/>
      <c r="S30" s="15">
        <f>ABS(S29-$AO$19)</f>
        <v>9.432731380345416E-2</v>
      </c>
      <c r="T30" s="16">
        <f t="shared" ref="T30" si="8">ABS(T29-$AP$29)</f>
        <v>9.7337285823702047E-2</v>
      </c>
      <c r="U30" s="15">
        <f>ABS(U29-$AO$29)</f>
        <v>0.12965517392846237</v>
      </c>
      <c r="V30" s="16">
        <f>ABS(V29-$AP$29)</f>
        <v>0.11560679993035983</v>
      </c>
      <c r="W30" s="15"/>
      <c r="X30" s="16"/>
      <c r="Y30" s="15">
        <f>ABS(Y29-$AO$29)</f>
        <v>0.12861822802888412</v>
      </c>
      <c r="Z30" s="16">
        <f>ABS(Z29-$AP$29)</f>
        <v>0.11733728582370162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-8.510000000000014</v>
      </c>
      <c r="F31" s="12">
        <f>F$11-F$13+F$12+198.6-10*LOG10(A31)-30-SUM(F$14:F$18)</f>
        <v>-8.1509125905568229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>
        <v>-7.59</v>
      </c>
      <c r="N31" s="12">
        <v>-7.22</v>
      </c>
      <c r="O31" s="12">
        <v>-8.5299999999999994</v>
      </c>
      <c r="P31" s="12">
        <v>-8.17</v>
      </c>
      <c r="Q31" s="31">
        <v>-8.5217233722363943</v>
      </c>
      <c r="R31" s="31">
        <v>-8.1586559838035981</v>
      </c>
      <c r="S31" s="12">
        <v>-8.52</v>
      </c>
      <c r="T31" s="12">
        <v>-8.16</v>
      </c>
      <c r="U31" s="12">
        <v>-8.5410369458995774</v>
      </c>
      <c r="V31" s="12">
        <v>-8.1779695574668452</v>
      </c>
      <c r="W31" s="12"/>
      <c r="X31" s="12">
        <v>-8.16</v>
      </c>
      <c r="Y31" s="12">
        <v>-8.5399999999999991</v>
      </c>
      <c r="Z31" s="12">
        <v>-8.18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-8.411381771971115</v>
      </c>
      <c r="AP31" s="12">
        <f>AVERAGE(F31,J31,N31,P31,R31,T31,V31,X31,Z31,AB31,AD31,AF31,AH31,AJ31,AL31,AN31)</f>
        <v>-8.0614182890030488</v>
      </c>
      <c r="AQ31" s="12">
        <f t="shared" si="3"/>
        <v>0.31235832195156094</v>
      </c>
      <c r="AR31" s="12">
        <f t="shared" si="2"/>
        <v>0.29897645040510795</v>
      </c>
    </row>
    <row r="32" spans="1:44" ht="15.75" thickBot="1">
      <c r="A32" s="30"/>
      <c r="D32" s="33" t="s">
        <v>64</v>
      </c>
      <c r="E32" s="15">
        <f>ABS(E31-$AO$19)</f>
        <v>8.4327313803468584E-2</v>
      </c>
      <c r="F32" s="16">
        <f>ABS(F31-$AP$31)</f>
        <v>8.9494301553774136E-2</v>
      </c>
      <c r="G32" s="15">
        <f>ABS(G31-$AO$19)</f>
        <v>8.4327313803468584E-2</v>
      </c>
      <c r="H32" s="16">
        <f>ABS(H31-$AP$31)</f>
        <v>8.9494301553774136E-2</v>
      </c>
      <c r="I32" s="16">
        <f t="shared" ref="I32:J32" si="9">ABS(I31-$AP$31)</f>
        <v>0.47687556862988778</v>
      </c>
      <c r="J32" s="16">
        <f t="shared" si="9"/>
        <v>0.11380818019712002</v>
      </c>
      <c r="K32" s="15"/>
      <c r="L32" s="16">
        <f t="shared" ref="L32" si="10">ABS(L31-$AP$31)</f>
        <v>0.113808180197152</v>
      </c>
      <c r="M32" s="15">
        <v>0.95</v>
      </c>
      <c r="N32" s="16">
        <v>0.92</v>
      </c>
      <c r="O32" s="15">
        <f>ABS(O31-$AO$31)</f>
        <v>0.11861822802888433</v>
      </c>
      <c r="P32" s="16">
        <f>ABS(P31-$AP$31)</f>
        <v>0.10858171099695113</v>
      </c>
      <c r="Q32" s="31"/>
      <c r="R32" s="31"/>
      <c r="S32" s="16">
        <f t="shared" ref="S32:T32" si="11">ABS(S31-$AP$31)</f>
        <v>0.45858171099695078</v>
      </c>
      <c r="T32" s="16">
        <f t="shared" si="11"/>
        <v>9.8581710996951344E-2</v>
      </c>
      <c r="U32" s="15">
        <f>ABS(U31-$AO$31)</f>
        <v>0.12965517392846237</v>
      </c>
      <c r="V32" s="16">
        <f>ABS(V31-$AP$31)</f>
        <v>0.11655126846379638</v>
      </c>
      <c r="W32" s="15"/>
      <c r="X32" s="16"/>
      <c r="Y32" s="15">
        <f>ABS(Y31-$AO$31)</f>
        <v>0.12861822802888412</v>
      </c>
      <c r="Z32" s="16">
        <f>ABS(Z31-$AP$31)</f>
        <v>0.11858171099695092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-8.510000000000014</v>
      </c>
      <c r="F33" s="12">
        <f>F$11-F$13+F$12+198.6-10*LOG10(A33)-30-SUM(F$14:F$18)</f>
        <v>-2.1303126772771979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>
        <v>-7.59</v>
      </c>
      <c r="N33" s="12">
        <v>-1.2</v>
      </c>
      <c r="O33" s="12">
        <v>-8.5299999999999994</v>
      </c>
      <c r="P33" s="12">
        <v>-2.15</v>
      </c>
      <c r="Q33" s="31">
        <v>-8.5217233722363943</v>
      </c>
      <c r="R33" s="31">
        <v>-2.1380560705239731</v>
      </c>
      <c r="S33" s="12">
        <v>-8.52</v>
      </c>
      <c r="T33" s="12">
        <v>-2.14</v>
      </c>
      <c r="U33" s="12">
        <v>-8.5410369458995774</v>
      </c>
      <c r="V33" s="12">
        <v>-2.1573696441872201</v>
      </c>
      <c r="W33" s="12"/>
      <c r="X33" s="12">
        <v>-2.14</v>
      </c>
      <c r="Y33" s="12">
        <v>-8.5399999999999991</v>
      </c>
      <c r="Z33" s="12">
        <v>-2.16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-8.411381771971115</v>
      </c>
      <c r="AP33" s="12">
        <f>AVERAGE(F33,J33,N33,P33,R33,T33,V33,X33,Z33,AB33,AD33,AF33,AH33,AJ33,AL33,AN33)</f>
        <v>-2.0411516608787705</v>
      </c>
      <c r="AQ33" s="12">
        <f t="shared" si="3"/>
        <v>0.31235832195156094</v>
      </c>
      <c r="AR33" s="12">
        <f t="shared" si="2"/>
        <v>0.29887363264208383</v>
      </c>
    </row>
    <row r="34" spans="1:44" ht="15.75" thickBot="1">
      <c r="D34" s="33" t="s">
        <v>64</v>
      </c>
      <c r="E34" s="15">
        <f>ABS(E33-$AO$19)</f>
        <v>8.4327313803468584E-2</v>
      </c>
      <c r="F34" s="16">
        <f>ABS(F33-$AP$33)</f>
        <v>8.9161016398427329E-2</v>
      </c>
      <c r="G34" s="15">
        <f>ABS(G33-$AO$19)</f>
        <v>8.4327313803468584E-2</v>
      </c>
      <c r="H34" s="16">
        <f>ABS(H33-$AP$33)</f>
        <v>8.9161016398427329E-2</v>
      </c>
      <c r="I34" s="15">
        <f>ABS(I33-$AO$19)</f>
        <v>0.11262117143639117</v>
      </c>
      <c r="J34" s="16">
        <f>ABS(J33-$AP$33)</f>
        <v>0.11347489504177322</v>
      </c>
      <c r="K34" s="15"/>
      <c r="L34" s="16">
        <f>ABS(L33-$AP$33)</f>
        <v>0.11347489504179942</v>
      </c>
      <c r="M34" s="15">
        <v>0.95</v>
      </c>
      <c r="N34" s="16">
        <v>0.95</v>
      </c>
      <c r="O34" s="15">
        <f>ABS(O33-$AO$33)</f>
        <v>0.11861822802888433</v>
      </c>
      <c r="P34" s="16">
        <f>ABS(P33-$AP$33)</f>
        <v>0.10884833912122938</v>
      </c>
      <c r="Q34" s="15"/>
      <c r="R34" s="16"/>
      <c r="S34" s="15">
        <f>ABS(S33-$AO$19)</f>
        <v>9.432731380345416E-2</v>
      </c>
      <c r="T34" s="16">
        <f t="shared" ref="T34" si="12">ABS(T33-$AP$33)</f>
        <v>9.8848339121229589E-2</v>
      </c>
      <c r="U34" s="15">
        <f>ABS(U33-$AO$33)</f>
        <v>0.12965517392846237</v>
      </c>
      <c r="V34" s="16">
        <f>ABS(V33-$AP$33)</f>
        <v>0.11621798330844957</v>
      </c>
      <c r="W34" s="15"/>
      <c r="X34" s="16"/>
      <c r="Y34" s="15">
        <f>ABS(Y33-$AO$33)</f>
        <v>0.12861822802888412</v>
      </c>
      <c r="Z34" s="16">
        <f>ABS(Z33-$AP$33)</f>
        <v>0.11884833912122961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-4.8999999999999995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9.3622225828712033E-16</v>
      </c>
    </row>
    <row r="13" spans="4:44" ht="15.75" customHeight="1" thickBot="1">
      <c r="D13" s="34" t="s">
        <v>25</v>
      </c>
      <c r="E13" s="31">
        <v>165.83</v>
      </c>
      <c r="F13" s="12">
        <v>165.83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12">
        <v>164.49</v>
      </c>
      <c r="N13" s="12">
        <v>164.49</v>
      </c>
      <c r="O13" s="12">
        <v>165.84992385318964</v>
      </c>
      <c r="P13" s="12">
        <v>165.84992385318964</v>
      </c>
      <c r="Q13" s="31">
        <v>165.85061239851828</v>
      </c>
      <c r="R13" s="31">
        <v>165.85061239851828</v>
      </c>
      <c r="S13" s="12">
        <v>165.86</v>
      </c>
      <c r="T13" s="12">
        <v>165.86</v>
      </c>
      <c r="U13" s="12">
        <v>165.85820000000001</v>
      </c>
      <c r="V13" s="12">
        <v>165.85820000000001</v>
      </c>
      <c r="W13" s="12">
        <v>165.850612327167</v>
      </c>
      <c r="X13" s="12">
        <v>165.850612327167</v>
      </c>
      <c r="Y13" s="12">
        <v>165.85</v>
      </c>
      <c r="Z13" s="12">
        <v>165.85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165.69888454511576</v>
      </c>
      <c r="AP13" s="12">
        <f t="shared" si="1"/>
        <v>165.69888454511576</v>
      </c>
      <c r="AQ13" s="12">
        <f t="shared" ref="AQ13:AQ33" si="3">_xlfn.STDEV.S(E13,G13,I13,M13,O13,Q13,S13,U13,W13,Y13,AA13,AC13,AE13,AG13,AI13,AK13,AM13)</f>
        <v>0.42948516733334319</v>
      </c>
      <c r="AR13" s="12">
        <f t="shared" si="2"/>
        <v>0.42948516733334319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8.7488062972547131E-2</v>
      </c>
      <c r="P14" s="12">
        <v>8.7488062972547131E-2</v>
      </c>
      <c r="Q14" s="31">
        <v>9.2631610423971458E-2</v>
      </c>
      <c r="R14" s="31">
        <v>9.2631610423971458E-2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9.6679963710724279E-2</v>
      </c>
      <c r="AP14" s="12">
        <f t="shared" si="1"/>
        <v>9.6679963710724279E-2</v>
      </c>
      <c r="AQ14" s="12">
        <f t="shared" si="3"/>
        <v>3.3030566438779538E-2</v>
      </c>
      <c r="AR14" s="12">
        <f t="shared" si="2"/>
        <v>3.3030566438779538E-2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-3.1500000000000234</v>
      </c>
      <c r="F19" s="12">
        <f>F$11-F$13+F$12+198.6-10*LOG10(A19)-30-SUM(F$14:F$18)</f>
        <v>-20.764237554869524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>
        <v>-1.82</v>
      </c>
      <c r="N19" s="12">
        <v>-19.420000000000002</v>
      </c>
      <c r="O19" s="12">
        <v>-5.16</v>
      </c>
      <c r="P19" s="12">
        <v>-20.8</v>
      </c>
      <c r="Q19" s="31">
        <v>-3.167223987931834</v>
      </c>
      <c r="R19" s="31">
        <v>-20.777481563811762</v>
      </c>
      <c r="S19" s="12">
        <v>-3.17</v>
      </c>
      <c r="T19" s="12">
        <v>-20.78</v>
      </c>
      <c r="U19" s="12">
        <v>-3.1821799789895593</v>
      </c>
      <c r="V19" s="12">
        <v>-20.792437554869522</v>
      </c>
      <c r="W19" s="12">
        <v>-3.17</v>
      </c>
      <c r="X19" s="12"/>
      <c r="Y19" s="12">
        <v>-3.18</v>
      </c>
      <c r="Z19" s="12">
        <v>-20.79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-3.2415551414531194</v>
      </c>
      <c r="AP19" s="12">
        <f t="shared" si="1"/>
        <v>-20.613625819448423</v>
      </c>
      <c r="AQ19" s="12">
        <f t="shared" si="3"/>
        <v>0.79841927770257703</v>
      </c>
      <c r="AR19" s="12">
        <f t="shared" si="2"/>
        <v>0.45892780454768828</v>
      </c>
    </row>
    <row r="20" spans="1:44" ht="15.75" thickBot="1">
      <c r="A20" s="30"/>
      <c r="D20" s="33" t="s">
        <v>64</v>
      </c>
      <c r="E20" s="15">
        <f>ABS(E19-$AO$19)</f>
        <v>9.1555141453095956E-2</v>
      </c>
      <c r="F20" s="16">
        <f>ABS(F19-$AP$19)</f>
        <v>0.1506117354211014</v>
      </c>
      <c r="G20" s="15">
        <f>ABS(G19-$AO$19)</f>
        <v>8.4448585469036885E-3</v>
      </c>
      <c r="H20" s="16">
        <f>ABS(H19-$AP$19)</f>
        <v>0.25061173542110282</v>
      </c>
      <c r="I20" s="15">
        <f>ABS(I19-$AO$19)</f>
        <v>6.6962835296465073E-2</v>
      </c>
      <c r="J20" s="16">
        <f>ABS(J19-$AP$19)</f>
        <v>0.17122406258815914</v>
      </c>
      <c r="K20" s="15"/>
      <c r="L20" s="16"/>
      <c r="M20" s="15">
        <v>1.35</v>
      </c>
      <c r="N20" s="16">
        <v>1.27</v>
      </c>
      <c r="O20" s="15">
        <f>ABS(O19-$AO$19)</f>
        <v>1.9184448585468807</v>
      </c>
      <c r="P20" s="16">
        <f>ABS(P19-$AP$19)</f>
        <v>0.18637418055157795</v>
      </c>
      <c r="Q20" s="31"/>
      <c r="R20" s="31"/>
      <c r="S20" s="15">
        <f t="shared" ref="S20" si="4">ABS(S19-$AO$19)</f>
        <v>7.1555141453119475E-2</v>
      </c>
      <c r="T20" s="16">
        <f t="shared" ref="T20" si="5">ABS(T19-$AP$19)</f>
        <v>0.16637418055157838</v>
      </c>
      <c r="U20" s="15">
        <f>ABS(U19-$AO$19)</f>
        <v>5.9375162463560116E-2</v>
      </c>
      <c r="V20" s="16">
        <f>ABS(V19-$AP$19)</f>
        <v>0.17881173542109963</v>
      </c>
      <c r="W20" s="15"/>
      <c r="X20" s="16"/>
      <c r="Y20" s="15">
        <f>ABS(Y19-$AO$19)</f>
        <v>6.1555141453119244E-2</v>
      </c>
      <c r="Z20" s="16">
        <f>ABS(Z19-$AP$19)</f>
        <v>0.17637418055157639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-3.1500000000000234</v>
      </c>
      <c r="F21" s="12">
        <f>F$11-F$13+F$12+198.6-10*LOG10(A21)-30-SUM(F$14:F$18)</f>
        <v>-15.993025007672898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>
        <v>-1.82</v>
      </c>
      <c r="N21" s="12">
        <v>-14.65</v>
      </c>
      <c r="O21" s="12">
        <v>-5.16</v>
      </c>
      <c r="P21" s="12">
        <v>-16</v>
      </c>
      <c r="Q21" s="31">
        <v>-3.167223987931834</v>
      </c>
      <c r="R21" s="31">
        <v>-16.006269016615136</v>
      </c>
      <c r="S21" s="12">
        <v>-3.17</v>
      </c>
      <c r="T21" s="12">
        <v>-16.010000000000002</v>
      </c>
      <c r="U21" s="12">
        <v>-3.1821799789895593</v>
      </c>
      <c r="V21" s="12">
        <v>-16.021225007672896</v>
      </c>
      <c r="W21" s="12"/>
      <c r="X21" s="12">
        <v>-16</v>
      </c>
      <c r="Y21" s="12">
        <v>-3.18</v>
      </c>
      <c r="Z21" s="12">
        <v>-16.02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-3.2504995341347591</v>
      </c>
      <c r="AP21" s="12">
        <f>AVERAGE(F21,J21,N21,P21,R21,T21,V21,X21,Z21,AB21,AD21,AF21,AH21,AJ21,AL21,AN21)</f>
        <v>-15.8571284852001</v>
      </c>
      <c r="AQ21" s="12">
        <f t="shared" si="3"/>
        <v>0.84642158299278081</v>
      </c>
      <c r="AR21" s="12">
        <f t="shared" si="2"/>
        <v>0.43334569900970044</v>
      </c>
    </row>
    <row r="22" spans="1:44" ht="15.75" thickBot="1">
      <c r="A22" s="30"/>
      <c r="D22" s="33" t="s">
        <v>64</v>
      </c>
      <c r="E22" s="15">
        <f>ABS(E21-$AO$19)</f>
        <v>9.1555141453095956E-2</v>
      </c>
      <c r="F22" s="16">
        <f>ABS(F21-$AP$21)</f>
        <v>0.13589652247279815</v>
      </c>
      <c r="G22" s="15">
        <f>ABS(G21-$AO$19)</f>
        <v>8.4448585469036885E-3</v>
      </c>
      <c r="H22" s="16">
        <f>ABS(H21-$AP$21)</f>
        <v>0.23589652247279957</v>
      </c>
      <c r="I22" s="15">
        <f>ABS(I21-$AO$19)</f>
        <v>6.6962835296465073E-2</v>
      </c>
      <c r="J22" s="16">
        <f>ABS(J21-$AP$21)</f>
        <v>0.1565088496398559</v>
      </c>
      <c r="K22" s="15"/>
      <c r="L22" s="16"/>
      <c r="M22" s="15">
        <v>1.35</v>
      </c>
      <c r="N22" s="16">
        <v>1.27</v>
      </c>
      <c r="O22" s="15">
        <f>ABS(O21-$AO$21)</f>
        <v>1.909500465865241</v>
      </c>
      <c r="P22" s="16">
        <f>ABS(P21-$AP$21)</f>
        <v>0.14287151479990001</v>
      </c>
      <c r="Q22" s="31"/>
      <c r="R22" s="31"/>
      <c r="S22" s="15">
        <f t="shared" ref="S22" si="6">ABS(S21-$AO$19)</f>
        <v>7.1555141453119475E-2</v>
      </c>
      <c r="T22" s="16">
        <f t="shared" ref="T22" si="7">ABS(T21-$AP$21)</f>
        <v>0.15287151479990158</v>
      </c>
      <c r="U22" s="15">
        <f>ABS(U21-$AO$21)</f>
        <v>6.8319555145199828E-2</v>
      </c>
      <c r="V22" s="16">
        <f>ABS(V21-$AP$21)</f>
        <v>0.16409652247279638</v>
      </c>
      <c r="W22" s="16"/>
      <c r="X22" s="16"/>
      <c r="Y22" s="15">
        <f>ABS(Y21-$AO$21)</f>
        <v>7.0499534134758957E-2</v>
      </c>
      <c r="Z22" s="16">
        <f>ABS(Z21-$AP$21)</f>
        <v>0.16287151479989959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-3.1500000000000234</v>
      </c>
      <c r="F23" s="12">
        <f>F$11-F$13+F$12+198.6-10*LOG10(A23)-30-SUM(F$14:F$18)</f>
        <v>-12.982725051033086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>
        <v>-1.82</v>
      </c>
      <c r="N23" s="12">
        <v>-11.64</v>
      </c>
      <c r="O23" s="12">
        <v>-5.16</v>
      </c>
      <c r="P23" s="12">
        <v>-12.99</v>
      </c>
      <c r="Q23" s="31">
        <v>-3.167223987931834</v>
      </c>
      <c r="R23" s="31">
        <v>-12.995969059975323</v>
      </c>
      <c r="S23" s="12">
        <v>-3.17</v>
      </c>
      <c r="T23" s="12">
        <v>-13</v>
      </c>
      <c r="U23" s="12">
        <v>-3.1821799789895593</v>
      </c>
      <c r="V23" s="12">
        <v>-13.010925051033091</v>
      </c>
      <c r="W23" s="12"/>
      <c r="X23" s="12">
        <v>-12.99</v>
      </c>
      <c r="Y23" s="12">
        <v>-3.18</v>
      </c>
      <c r="Z23" s="12">
        <v>-13.01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-3.2504995341347591</v>
      </c>
      <c r="AP23" s="12">
        <f>AVERAGE(F23,J23,N23,P23,R23,T23,V23,X23,Z23,AB23,AD23,AF23,AH23,AJ23,AL23,AN23)</f>
        <v>-12.846995171137962</v>
      </c>
      <c r="AQ23" s="12">
        <f t="shared" si="3"/>
        <v>0.84642158299278081</v>
      </c>
      <c r="AR23" s="12">
        <f t="shared" si="2"/>
        <v>0.43329007308737072</v>
      </c>
    </row>
    <row r="24" spans="1:44" ht="15.75" thickBot="1">
      <c r="A24" s="30"/>
      <c r="D24" s="33" t="s">
        <v>64</v>
      </c>
      <c r="E24" s="15">
        <f>ABS(E23-$AO$19)</f>
        <v>9.1555141453095956E-2</v>
      </c>
      <c r="F24" s="16">
        <f>ABS(F23-$AP$23)</f>
        <v>0.13572987989512342</v>
      </c>
      <c r="G24" s="15">
        <f>ABS(G23-$AO$19)</f>
        <v>8.4448585469036885E-3</v>
      </c>
      <c r="H24" s="16">
        <f>ABS(H23-$AP$23)</f>
        <v>0.23572987989512306</v>
      </c>
      <c r="I24" s="15">
        <f>ABS(I23-$AO$19)</f>
        <v>6.6962835296465073E-2</v>
      </c>
      <c r="J24" s="16">
        <f>ABS(J23-$AP$23)</f>
        <v>0.15634220706218116</v>
      </c>
      <c r="K24" s="15">
        <f>ABS(K23-$AO$19)</f>
        <v>6.6962835296469514E-2</v>
      </c>
      <c r="L24" s="16">
        <f>ABS(L23-$AP$23)</f>
        <v>0.156342207062238</v>
      </c>
      <c r="M24" s="15">
        <v>1.35</v>
      </c>
      <c r="N24" s="16">
        <v>1.28</v>
      </c>
      <c r="O24" s="15">
        <f>ABS(O23-$AO$23)</f>
        <v>1.909500465865241</v>
      </c>
      <c r="P24" s="16">
        <f>ABS(P23-$AP$23)</f>
        <v>0.14300482886203802</v>
      </c>
      <c r="Q24" s="31"/>
      <c r="R24" s="31"/>
      <c r="S24" s="15">
        <f t="shared" ref="S24" si="8">ABS(S23-$AO$19)</f>
        <v>7.1555141453119475E-2</v>
      </c>
      <c r="T24" s="16">
        <f t="shared" ref="T24" si="9">ABS(T23-$AP$23)</f>
        <v>0.15300482886203781</v>
      </c>
      <c r="U24" s="15">
        <f>ABS(U23-$AO$23)</f>
        <v>6.8319555145199828E-2</v>
      </c>
      <c r="V24" s="16">
        <f>ABS(V23-$AP$23)</f>
        <v>0.16392987989512875</v>
      </c>
      <c r="W24" s="15"/>
      <c r="X24" s="38"/>
      <c r="Y24" s="15">
        <f>ABS(Y23-$AO$23)</f>
        <v>7.0499534134758957E-2</v>
      </c>
      <c r="Z24" s="16">
        <f>ABS(Z23-$AP$23)</f>
        <v>0.1630048288620376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-3.1500000000000234</v>
      </c>
      <c r="F25" s="12">
        <f>F$11-F$13+F$12+198.6-10*LOG10(A25)-30-SUM(F$14:F$18)</f>
        <v>-9.9724250943932731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>
        <v>-1.82</v>
      </c>
      <c r="N25" s="12">
        <v>-8.6300000000000008</v>
      </c>
      <c r="O25" s="12">
        <v>-5.16</v>
      </c>
      <c r="P25" s="12">
        <v>-9.99</v>
      </c>
      <c r="Q25" s="31">
        <v>-3.167223987931834</v>
      </c>
      <c r="R25" s="31">
        <v>-9.9856691033355105</v>
      </c>
      <c r="S25" s="12">
        <v>-3.17</v>
      </c>
      <c r="T25" s="12">
        <v>-9.99</v>
      </c>
      <c r="U25" s="12">
        <v>-3.1821799789895593</v>
      </c>
      <c r="V25" s="12">
        <v>-10.000625094393278</v>
      </c>
      <c r="W25" s="12"/>
      <c r="X25" s="12">
        <v>-9.98</v>
      </c>
      <c r="Y25" s="12">
        <v>-3.18</v>
      </c>
      <c r="Z25" s="12">
        <v>-9.99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-3.2504995341347591</v>
      </c>
      <c r="AP25" s="12">
        <f>AVERAGE(F25,J25,N25,P25,R25,T25,V25,X25,Z25,AB25,AD25,AF25,AH25,AJ25,AL25,AN25)</f>
        <v>-9.8368618570758226</v>
      </c>
      <c r="AQ25" s="12">
        <f t="shared" si="3"/>
        <v>0.84642158299278081</v>
      </c>
      <c r="AR25" s="12">
        <f t="shared" si="2"/>
        <v>0.43320885007723192</v>
      </c>
    </row>
    <row r="26" spans="1:44" ht="15.75" thickBot="1">
      <c r="A26" s="30"/>
      <c r="D26" s="33" t="s">
        <v>64</v>
      </c>
      <c r="E26" s="15">
        <f>ABS(E25-$AO$19)</f>
        <v>9.1555141453095956E-2</v>
      </c>
      <c r="F26" s="16">
        <f>ABS(F25-$AP$25)</f>
        <v>0.13556323731745046</v>
      </c>
      <c r="G26" s="15">
        <f>ABS(G25-$AO$19)</f>
        <v>8.4448585469036885E-3</v>
      </c>
      <c r="H26" s="16">
        <f>ABS(H25-$AP$25)</f>
        <v>0.2355632373174501</v>
      </c>
      <c r="I26" s="15">
        <f>ABS(I25-$AO$19)</f>
        <v>6.6962835296465073E-2</v>
      </c>
      <c r="J26" s="16">
        <f>ABS(J25-$AP$25)</f>
        <v>0.1561755644845082</v>
      </c>
      <c r="K26" s="15"/>
      <c r="L26" s="16">
        <f>ABS(L25-$AP$25)</f>
        <v>0.15617556448452774</v>
      </c>
      <c r="M26" s="15">
        <v>1.35</v>
      </c>
      <c r="N26" s="16">
        <v>1.3</v>
      </c>
      <c r="O26" s="15">
        <f>ABS(O25-$AO$25)</f>
        <v>1.909500465865241</v>
      </c>
      <c r="P26" s="16">
        <f>ABS(P25-$AP$25)</f>
        <v>0.1531381429241776</v>
      </c>
      <c r="Q26" s="31"/>
      <c r="R26" s="31"/>
      <c r="S26" s="15">
        <f t="shared" ref="S26" si="10">ABS(S25-$AO$19)</f>
        <v>7.1555141453119475E-2</v>
      </c>
      <c r="T26" s="16">
        <f t="shared" ref="T26" si="11">ABS(T25-$AP$25)</f>
        <v>0.1531381429241776</v>
      </c>
      <c r="U26" s="15">
        <f>ABS(U25-$AO$25)</f>
        <v>6.8319555145199828E-2</v>
      </c>
      <c r="V26" s="16">
        <f>ABS(V25-$AP$25)</f>
        <v>0.16376323731745579</v>
      </c>
      <c r="W26" s="15"/>
      <c r="X26" s="16"/>
      <c r="Y26" s="15">
        <f>ABS(Y25-$AO$25)</f>
        <v>7.0499534134758957E-2</v>
      </c>
      <c r="Z26" s="16">
        <f>ABS(Z25-$AP$25)</f>
        <v>0.1531381429241776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-3.1500000000000234</v>
      </c>
      <c r="F27" s="12">
        <f>F$11-F$13+F$12+198.6-10*LOG10(A27)-30-SUM(F$14:F$18)</f>
        <v>-6.9621251377534641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>
        <v>-1.82</v>
      </c>
      <c r="N27" s="12">
        <v>-5.62</v>
      </c>
      <c r="O27" s="12">
        <v>-5.16</v>
      </c>
      <c r="P27" s="12">
        <v>-6.99</v>
      </c>
      <c r="Q27" s="31">
        <v>-3.167223987931834</v>
      </c>
      <c r="R27" s="31">
        <v>-6.975369146695698</v>
      </c>
      <c r="S27" s="12">
        <v>-3.17</v>
      </c>
      <c r="T27" s="12">
        <v>-6.98</v>
      </c>
      <c r="U27" s="12">
        <v>-3.1821799789895593</v>
      </c>
      <c r="V27" s="12">
        <v>-6.9903251377534659</v>
      </c>
      <c r="W27" s="12"/>
      <c r="X27" s="12">
        <v>-6.97</v>
      </c>
      <c r="Y27" s="12">
        <v>-3.18</v>
      </c>
      <c r="Z27" s="12">
        <v>-6.98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-3.2504995341347591</v>
      </c>
      <c r="AP27" s="12">
        <f>AVERAGE(F27,J27,N27,P27,R27,T27,V27,X27,Z27,AB27,AD27,AF27,AH27,AJ27,AL27,AN27)</f>
        <v>-6.8278396541247934</v>
      </c>
      <c r="AQ27" s="12">
        <f t="shared" si="3"/>
        <v>0.84642158299278081</v>
      </c>
      <c r="AR27" s="12">
        <f t="shared" si="2"/>
        <v>0.43349751236373568</v>
      </c>
    </row>
    <row r="28" spans="1:44" ht="15.75" thickBot="1">
      <c r="A28" s="30"/>
      <c r="D28" s="33" t="s">
        <v>64</v>
      </c>
      <c r="E28" s="15">
        <f>ABS(E27-$AO$19)</f>
        <v>9.1555141453095956E-2</v>
      </c>
      <c r="F28" s="16">
        <f>ABS(F27-$AP$27)</f>
        <v>0.13428548362867065</v>
      </c>
      <c r="G28" s="15">
        <f>ABS(G27-$AO$19)</f>
        <v>8.4448585469036885E-3</v>
      </c>
      <c r="H28" s="16">
        <f>ABS(H27-$AP$27)</f>
        <v>0.2342854836286703</v>
      </c>
      <c r="I28" s="15">
        <f>ABS(I27-$AO$19)</f>
        <v>6.6962835296465073E-2</v>
      </c>
      <c r="J28" s="16">
        <f>ABS(J27-$AP$27)</f>
        <v>0.15489781079572484</v>
      </c>
      <c r="K28" s="15"/>
      <c r="L28" s="16">
        <f>ABS(L27-$AP$27)</f>
        <v>0.15489781079574616</v>
      </c>
      <c r="M28" s="15">
        <v>1.35</v>
      </c>
      <c r="N28" s="16">
        <v>1.31</v>
      </c>
      <c r="O28" s="15">
        <f>ABS(O27-$AO$27)</f>
        <v>1.909500465865241</v>
      </c>
      <c r="P28" s="16">
        <f>ABS(P27-$AP$27)</f>
        <v>0.16216034587520678</v>
      </c>
      <c r="Q28" s="31"/>
      <c r="R28" s="31"/>
      <c r="S28" s="15">
        <f t="shared" ref="S28" si="12">ABS(S27-$AO$19)</f>
        <v>7.1555141453119475E-2</v>
      </c>
      <c r="T28" s="16">
        <f t="shared" ref="T28" si="13">ABS(T27-$AP$27)</f>
        <v>0.15216034587520699</v>
      </c>
      <c r="U28" s="15">
        <f>ABS(U27-$AO$27)</f>
        <v>6.8319555145199828E-2</v>
      </c>
      <c r="V28" s="16">
        <f>ABS(V27-$AP$27)</f>
        <v>0.16248548362867243</v>
      </c>
      <c r="W28" s="15"/>
      <c r="X28" s="16"/>
      <c r="Y28" s="15">
        <f>ABS(Y27-$AO$27)</f>
        <v>7.0499534134758957E-2</v>
      </c>
      <c r="Z28" s="16">
        <f>ABS(Z27-$AP$27)</f>
        <v>0.15216034587520699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-3.1500000000000234</v>
      </c>
      <c r="F29" s="12">
        <f>F$11-F$13+F$12+198.6-10*LOG10(A29)-30-SUM(F$14:F$18)</f>
        <v>-5.2012125471966506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>
        <v>-1.82</v>
      </c>
      <c r="N29" s="12">
        <v>-3.86</v>
      </c>
      <c r="O29" s="12">
        <v>-5.16</v>
      </c>
      <c r="P29" s="12">
        <v>-5.2</v>
      </c>
      <c r="Q29" s="31">
        <v>-3.167223987931834</v>
      </c>
      <c r="R29" s="31">
        <v>-5.2144565561388845</v>
      </c>
      <c r="S29" s="12">
        <v>-3.17</v>
      </c>
      <c r="T29" s="12">
        <v>-5.22</v>
      </c>
      <c r="U29" s="12">
        <v>-3.1821799789895593</v>
      </c>
      <c r="V29" s="12">
        <v>-5.2294125471966524</v>
      </c>
      <c r="W29" s="12"/>
      <c r="X29" s="12">
        <v>-5.21</v>
      </c>
      <c r="Y29" s="12">
        <v>-3.18</v>
      </c>
      <c r="Z29" s="12">
        <v>-5.22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-3.2504995341347591</v>
      </c>
      <c r="AP29" s="12">
        <f>AVERAGE(F29,J29,N29,P29,R29,T29,V29,X29,Z29,AB29,AD29,AF29,AH29,AJ29,AL29,AN29)</f>
        <v>-5.0641007249884318</v>
      </c>
      <c r="AQ29" s="12">
        <f t="shared" si="3"/>
        <v>0.84642158299278081</v>
      </c>
      <c r="AR29" s="12">
        <f t="shared" si="2"/>
        <v>0.43236226881188833</v>
      </c>
    </row>
    <row r="30" spans="1:44" ht="15.75" thickBot="1">
      <c r="A30" s="30"/>
      <c r="D30" s="33" t="s">
        <v>64</v>
      </c>
      <c r="E30" s="15">
        <f>ABS(E29-$AO$19)</f>
        <v>9.1555141453095956E-2</v>
      </c>
      <c r="F30" s="16">
        <f>ABS(F29-$AP$29)</f>
        <v>0.13711182220821883</v>
      </c>
      <c r="G30" s="15">
        <f>ABS(G29-$AO$19)</f>
        <v>8.4448585469036885E-3</v>
      </c>
      <c r="H30" s="16">
        <f>ABS(H29-$AP$29)</f>
        <v>0.23711182220821847</v>
      </c>
      <c r="I30" s="15">
        <f>ABS(I29-$AO$19)</f>
        <v>6.6962835296465073E-2</v>
      </c>
      <c r="J30" s="16">
        <f>ABS(J29-$AP$29)</f>
        <v>0.15772414937527302</v>
      </c>
      <c r="K30" s="15"/>
      <c r="L30" s="16"/>
      <c r="M30" s="15">
        <v>1.35</v>
      </c>
      <c r="N30" s="16">
        <v>1.31</v>
      </c>
      <c r="O30" s="15">
        <f>ABS(O29-$AO$29)</f>
        <v>1.909500465865241</v>
      </c>
      <c r="P30" s="16">
        <f>ABS(P29-$AP$29)</f>
        <v>0.1358992750115684</v>
      </c>
      <c r="Q30" s="31"/>
      <c r="R30" s="31"/>
      <c r="S30" s="15">
        <f t="shared" ref="S30" si="14">ABS(S29-$AO$19)</f>
        <v>7.1555141453119475E-2</v>
      </c>
      <c r="T30" s="16">
        <f t="shared" ref="T30" si="15">ABS(T29-$AP$29)</f>
        <v>0.15589927501156797</v>
      </c>
      <c r="U30" s="15">
        <f>ABS(U29-$AO$29)</f>
        <v>6.8319555145199828E-2</v>
      </c>
      <c r="V30" s="16">
        <f>ABS(V29-$AP$29)</f>
        <v>0.1653118222082206</v>
      </c>
      <c r="W30" s="15"/>
      <c r="X30" s="16"/>
      <c r="Y30" s="15">
        <f>ABS(Y29-$AO$29)</f>
        <v>7.0499534134758957E-2</v>
      </c>
      <c r="Z30" s="16">
        <f>ABS(Z29-$AP$29)</f>
        <v>0.15589927501156797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-3.1500000000000234</v>
      </c>
      <c r="F31" s="12">
        <f>F$11-F$13+F$12+198.6-10*LOG10(A31)-30-SUM(F$14:F$18)</f>
        <v>-2.1909125905568381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>
        <v>-1.82</v>
      </c>
      <c r="N31" s="12">
        <v>-0.85</v>
      </c>
      <c r="O31" s="12">
        <v>-5.16</v>
      </c>
      <c r="P31" s="12">
        <v>-2.2000000000000002</v>
      </c>
      <c r="Q31" s="31">
        <v>-3.167223987931834</v>
      </c>
      <c r="R31" s="31">
        <v>-2.2041565994990719</v>
      </c>
      <c r="S31" s="12">
        <v>-3.17</v>
      </c>
      <c r="T31" s="12">
        <v>-2.21</v>
      </c>
      <c r="U31" s="12">
        <v>-3.1821799789895593</v>
      </c>
      <c r="V31" s="12">
        <v>-2.2191125905568398</v>
      </c>
      <c r="W31" s="12"/>
      <c r="X31" s="12">
        <v>-2.2000000000000002</v>
      </c>
      <c r="Y31" s="12">
        <v>-3.18</v>
      </c>
      <c r="Z31" s="12">
        <v>-2.21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-3.2504995341347591</v>
      </c>
      <c r="AP31" s="12">
        <f>AVERAGE(F31,J31,N31,P31,R31,T31,V31,X31,Z31,AB31,AD31,AF31,AH31,AJ31,AL31,AN31)</f>
        <v>-2.0550785220374048</v>
      </c>
      <c r="AQ31" s="12">
        <f t="shared" si="3"/>
        <v>0.84642158299278081</v>
      </c>
      <c r="AR31" s="12">
        <f t="shared" si="2"/>
        <v>0.4326062871697734</v>
      </c>
    </row>
    <row r="32" spans="1:44" ht="15.75" thickBot="1">
      <c r="A32" s="30"/>
      <c r="D32" s="33" t="s">
        <v>64</v>
      </c>
      <c r="E32" s="15">
        <f>ABS(E31-$AO$19)</f>
        <v>9.1555141453095956E-2</v>
      </c>
      <c r="F32" s="16">
        <f>ABS(F31-$AP$31)</f>
        <v>0.13583406851943325</v>
      </c>
      <c r="G32" s="15">
        <f>ABS(G31-$AO$19)</f>
        <v>8.4448585469036885E-3</v>
      </c>
      <c r="H32" s="16">
        <f>ABS(H31-$AP$31)</f>
        <v>0.23583406851943289</v>
      </c>
      <c r="I32" s="15">
        <f>ABS(I31-$AO$19)</f>
        <v>6.6962835296465073E-2</v>
      </c>
      <c r="J32" s="16">
        <f>ABS(J31-$AP$31)</f>
        <v>0.15644639568648744</v>
      </c>
      <c r="K32" s="15"/>
      <c r="L32" s="16">
        <f>ABS(L31-$AP$31)</f>
        <v>0.1564463956865052</v>
      </c>
      <c r="M32" s="15">
        <v>1.35</v>
      </c>
      <c r="N32" s="16">
        <v>1.33</v>
      </c>
      <c r="O32" s="15">
        <f>ABS(O31-$AO$31)</f>
        <v>1.909500465865241</v>
      </c>
      <c r="P32" s="16">
        <f>ABS(P31-$AP$31)</f>
        <v>0.14492147796259536</v>
      </c>
      <c r="Q32" s="31"/>
      <c r="R32" s="31"/>
      <c r="S32" s="15">
        <f t="shared" ref="S32" si="16">ABS(S31-$AO$19)</f>
        <v>7.1555141453119475E-2</v>
      </c>
      <c r="T32" s="16">
        <f t="shared" ref="T32" si="17">ABS(T31-$AP$31)</f>
        <v>0.15492147796259514</v>
      </c>
      <c r="U32" s="15">
        <f>ABS(U31-$AO$31)</f>
        <v>6.8319555145199828E-2</v>
      </c>
      <c r="V32" s="16">
        <f>ABS(V31-$AP$31)</f>
        <v>0.16403406851943503</v>
      </c>
      <c r="W32" s="15"/>
      <c r="X32" s="16"/>
      <c r="Y32" s="15">
        <f>ABS(Y31-$AO$31)</f>
        <v>7.0499534134758957E-2</v>
      </c>
      <c r="Z32" s="16">
        <f>ABS(Z31-$AP$31)</f>
        <v>0.15492147796259514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-3.1500000000000234</v>
      </c>
      <c r="F33" s="12">
        <f>F$11-F$13+F$12+198.6-10*LOG10(A33)-30-SUM(F$14:F$18)</f>
        <v>3.829687322722787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>
        <v>-1.82</v>
      </c>
      <c r="N33" s="12">
        <v>5.17</v>
      </c>
      <c r="O33" s="12">
        <v>-5.16</v>
      </c>
      <c r="P33" s="12">
        <v>3.8</v>
      </c>
      <c r="Q33" s="31">
        <v>-3.167223987931834</v>
      </c>
      <c r="R33" s="31">
        <v>3.8164433137805531</v>
      </c>
      <c r="S33" s="12">
        <v>-3.17</v>
      </c>
      <c r="T33" s="12">
        <v>3.81</v>
      </c>
      <c r="U33" s="12">
        <v>-3.1821799789895593</v>
      </c>
      <c r="V33" s="12">
        <v>3.8014873227227852</v>
      </c>
      <c r="W33" s="12"/>
      <c r="X33" s="12">
        <v>3.82</v>
      </c>
      <c r="Y33" s="12">
        <v>-3.18</v>
      </c>
      <c r="Z33" s="12">
        <v>3.81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-3.2504995341347591</v>
      </c>
      <c r="AP33" s="12">
        <f>AVERAGE(F33,J33,N33,P33,R33,T33,V33,X33,Z33,AB33,AD33,AF33,AH33,AJ33,AL33,AN33)</f>
        <v>3.9629658838646509</v>
      </c>
      <c r="AQ33" s="12">
        <f t="shared" si="3"/>
        <v>0.84642158299278081</v>
      </c>
      <c r="AR33" s="12">
        <f t="shared" si="2"/>
        <v>0.43316565627908515</v>
      </c>
    </row>
    <row r="34" spans="1:44" ht="15.75" thickBot="1">
      <c r="D34" s="33" t="s">
        <v>64</v>
      </c>
      <c r="E34" s="15">
        <f>ABS(E33-$AO$19)</f>
        <v>9.1555141453095956E-2</v>
      </c>
      <c r="F34" s="16">
        <f>ABS(F33-$AP$33)</f>
        <v>0.13327856114186387</v>
      </c>
      <c r="G34" s="15">
        <f>ABS(G33-$AO$19)</f>
        <v>8.4448585469036885E-3</v>
      </c>
      <c r="H34" s="16">
        <f>ABS(H33-$AP$33)</f>
        <v>0.23327856114186352</v>
      </c>
      <c r="I34" s="15">
        <f>ABS(I33-$AO$19)</f>
        <v>6.6962835296465073E-2</v>
      </c>
      <c r="J34" s="16">
        <f>ABS(J33-$AP$33)</f>
        <v>0.15389088830891806</v>
      </c>
      <c r="K34" s="15"/>
      <c r="L34" s="16">
        <f>ABS(L33-$AP$33)</f>
        <v>0.15389088830894071</v>
      </c>
      <c r="M34" s="15">
        <v>1.35</v>
      </c>
      <c r="N34" s="16">
        <v>1.34</v>
      </c>
      <c r="O34" s="15">
        <f>ABS(O33-$AO$33)</f>
        <v>1.909500465865241</v>
      </c>
      <c r="P34" s="16">
        <f>ABS(P33-$AP$33)</f>
        <v>0.16296588386465105</v>
      </c>
      <c r="Q34" s="15"/>
      <c r="R34" s="16"/>
      <c r="S34" s="15">
        <f t="shared" ref="S34" si="18">ABS(S33-$AO$19)</f>
        <v>7.1555141453119475E-2</v>
      </c>
      <c r="T34" s="16">
        <f t="shared" ref="T34" si="19">ABS(T33-$AP$33)</f>
        <v>0.15296588386465082</v>
      </c>
      <c r="U34" s="15">
        <f>ABS(U33-$AO$33)</f>
        <v>6.8319555145199828E-2</v>
      </c>
      <c r="V34" s="16">
        <f>ABS(V33-$AP$33)</f>
        <v>0.16147856114186565</v>
      </c>
      <c r="W34" s="15"/>
      <c r="X34" s="16"/>
      <c r="Y34" s="15">
        <f>ABS(Y33-$AO$33)</f>
        <v>7.0499534134758957E-2</v>
      </c>
      <c r="Z34" s="16">
        <f>ABS(Z33-$AP$33)</f>
        <v>0.15296588386465082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59</v>
      </c>
    </row>
    <row r="7" spans="1:44" ht="13.5" customHeight="1" thickBot="1"/>
    <row r="8" spans="1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>
        <v>58</v>
      </c>
      <c r="N11" s="12">
        <v>23</v>
      </c>
      <c r="O11" s="12">
        <v>58</v>
      </c>
      <c r="P11" s="12">
        <v>23</v>
      </c>
      <c r="Q11" s="31">
        <v>58</v>
      </c>
      <c r="R11" s="31">
        <v>23</v>
      </c>
      <c r="S11" s="12">
        <v>58</v>
      </c>
      <c r="T11" s="12">
        <v>23</v>
      </c>
      <c r="U11" s="12">
        <v>58</v>
      </c>
      <c r="V11" s="12">
        <v>23</v>
      </c>
      <c r="W11" s="12">
        <v>58</v>
      </c>
      <c r="X11" s="12">
        <v>23</v>
      </c>
      <c r="Y11" s="12">
        <v>58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-4.8999999999999995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9.3622225828712033E-16</v>
      </c>
    </row>
    <row r="13" spans="1:44" ht="15.75" customHeight="1" thickBot="1">
      <c r="A13" s="18" t="s">
        <v>32</v>
      </c>
      <c r="D13" s="34" t="s">
        <v>25</v>
      </c>
      <c r="E13" s="31">
        <v>160.4</v>
      </c>
      <c r="F13" s="12">
        <v>160.4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12">
        <v>159.1</v>
      </c>
      <c r="N13" s="12">
        <v>159.1</v>
      </c>
      <c r="O13" s="12">
        <v>160.41440817689534</v>
      </c>
      <c r="P13" s="12">
        <v>160.41440817689534</v>
      </c>
      <c r="Q13" s="31">
        <v>160.42263608469102</v>
      </c>
      <c r="R13" s="31">
        <v>160.42263608469102</v>
      </c>
      <c r="S13" s="12">
        <v>160.41999999999999</v>
      </c>
      <c r="T13" s="12">
        <v>160.41999999999999</v>
      </c>
      <c r="U13" s="12">
        <v>160.42259999999999</v>
      </c>
      <c r="V13" s="12">
        <v>160.42259999999999</v>
      </c>
      <c r="W13" s="12">
        <v>160.422635990847</v>
      </c>
      <c r="X13" s="12">
        <v>160.422635990847</v>
      </c>
      <c r="Y13" s="12">
        <v>160.41999999999999</v>
      </c>
      <c r="Z13" s="12">
        <v>160.41999999999999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160.27165736036446</v>
      </c>
      <c r="AP13" s="12">
        <f t="shared" si="1"/>
        <v>160.27165736036446</v>
      </c>
      <c r="AQ13" s="12">
        <f t="shared" ref="AQ13:AQ33" si="3">_xlfn.STDEV.S(E13,G13,I13,M13,O13,Q13,S13,U13,W13,Y13,AA13,AC13,AE13,AG13,AI13,AK13,AM13)</f>
        <v>0.41628431464177945</v>
      </c>
      <c r="AR13" s="12">
        <f t="shared" si="2"/>
        <v>0.41628431464177945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8.1775206645410228E-2</v>
      </c>
      <c r="P14" s="12">
        <v>8.1775206645410228E-2</v>
      </c>
      <c r="Q14" s="31">
        <v>8.6731281168822727E-2</v>
      </c>
      <c r="R14" s="31">
        <v>8.6731281168822727E-2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9.5389609757136992E-2</v>
      </c>
      <c r="AP14" s="12">
        <f t="shared" si="1"/>
        <v>9.5389609757136992E-2</v>
      </c>
      <c r="AQ14" s="12">
        <f t="shared" si="3"/>
        <v>3.3773594354503007E-2</v>
      </c>
      <c r="AR14" s="12">
        <f t="shared" si="2"/>
        <v>3.3773594354503007E-2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-3.7200000000000166</v>
      </c>
      <c r="F19" s="12">
        <f>F$11-F$13+F$12+198.6-10*LOG10(A19)-30-SUM(F$14:F$18)</f>
        <v>-15.334237554869517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>
        <v>-2.4300000000000002</v>
      </c>
      <c r="N19" s="12">
        <v>-14.03</v>
      </c>
      <c r="O19" s="12">
        <v>-3.72</v>
      </c>
      <c r="P19" s="12">
        <v>-15.33</v>
      </c>
      <c r="Q19" s="31">
        <v>-3.7333473448494345</v>
      </c>
      <c r="R19" s="31">
        <v>-15.343604920729362</v>
      </c>
      <c r="S19" s="12">
        <v>-3.73</v>
      </c>
      <c r="T19" s="12">
        <v>-15.34</v>
      </c>
      <c r="U19" s="12">
        <v>-3.7465799789895371</v>
      </c>
      <c r="V19" s="12">
        <v>-15.3568375548695</v>
      </c>
      <c r="W19" s="12">
        <v>-3.75</v>
      </c>
      <c r="X19" s="12"/>
      <c r="Y19" s="12">
        <v>-3.75</v>
      </c>
      <c r="Z19" s="12">
        <v>-15.36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-3.5918381437416844</v>
      </c>
      <c r="AP19" s="12">
        <f t="shared" si="1"/>
        <v>-15.181444197023064</v>
      </c>
      <c r="AQ19" s="12">
        <f t="shared" si="3"/>
        <v>0.4172150995373729</v>
      </c>
      <c r="AR19" s="12">
        <f t="shared" si="2"/>
        <v>0.44340992089174308</v>
      </c>
    </row>
    <row r="20" spans="1:44" ht="15.75" thickBot="1">
      <c r="A20" s="30"/>
      <c r="D20" s="33" t="s">
        <v>64</v>
      </c>
      <c r="E20" s="15">
        <f>ABS(E19-$AO$19)</f>
        <v>0.12816185625833221</v>
      </c>
      <c r="F20" s="16">
        <f>ABS(F19-$AP$19)</f>
        <v>0.15279335784645376</v>
      </c>
      <c r="G20" s="15">
        <f>ABS(G19-$AO$19)</f>
        <v>0.22816185625833185</v>
      </c>
      <c r="H20" s="16">
        <f>ABS(H19-$AP$19)</f>
        <v>0.2527933578464534</v>
      </c>
      <c r="I20" s="15">
        <f>ABS(I19-$AO$19)</f>
        <v>0.15477782609448631</v>
      </c>
      <c r="J20" s="16">
        <f>ABS(J19-$AP$19)</f>
        <v>0.17542934869306315</v>
      </c>
      <c r="K20" s="15"/>
      <c r="L20" s="16"/>
      <c r="M20" s="15">
        <v>1.32</v>
      </c>
      <c r="N20" s="16">
        <v>1.23</v>
      </c>
      <c r="O20" s="15">
        <f>ABS(O19-$AO$19)</f>
        <v>0.12816185625831578</v>
      </c>
      <c r="P20" s="16">
        <f>ABS(P19-$AP$19)</f>
        <v>0.14855580297693649</v>
      </c>
      <c r="Q20" s="31"/>
      <c r="R20" s="31"/>
      <c r="S20" s="15">
        <f t="shared" ref="S20" si="4">ABS(S19-$AO$19)</f>
        <v>0.13816185625831556</v>
      </c>
      <c r="T20" s="16">
        <f t="shared" ref="T20" si="5">ABS(T19-$AP$19)</f>
        <v>0.15855580297693628</v>
      </c>
      <c r="U20" s="15">
        <f>ABS(U19-$AO$19)</f>
        <v>0.15474183524785268</v>
      </c>
      <c r="V20" s="16">
        <f>ABS(V19-$AP$19)</f>
        <v>0.17539335784643661</v>
      </c>
      <c r="W20" s="15"/>
      <c r="X20" s="16"/>
      <c r="Y20" s="15">
        <f>ABS(Y19-$AO$19)</f>
        <v>0.15816185625831558</v>
      </c>
      <c r="Z20" s="16">
        <f>ABS(Z19-$AP$19)</f>
        <v>0.17855580297693585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-3.7200000000000166</v>
      </c>
      <c r="F21" s="12">
        <f>F$11-F$13+F$12+198.6-10*LOG10(A21)-30-SUM(F$14:F$18)</f>
        <v>-10.563025007672891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>
        <v>-2.4300000000000002</v>
      </c>
      <c r="N21" s="12">
        <v>-9.26</v>
      </c>
      <c r="O21" s="12">
        <v>-3.72</v>
      </c>
      <c r="P21" s="12">
        <v>-10.56</v>
      </c>
      <c r="Q21" s="31">
        <v>-3.7333473448494345</v>
      </c>
      <c r="R21" s="31">
        <v>-10.572392373532736</v>
      </c>
      <c r="S21" s="12">
        <v>-3.73</v>
      </c>
      <c r="T21" s="12">
        <v>-10.57</v>
      </c>
      <c r="U21" s="12">
        <v>-3.7465799789895371</v>
      </c>
      <c r="V21" s="12">
        <v>-10.585625007672874</v>
      </c>
      <c r="W21" s="12"/>
      <c r="X21" s="12">
        <v>-10.58</v>
      </c>
      <c r="Y21" s="12">
        <v>-3.75</v>
      </c>
      <c r="Z21" s="12">
        <v>-10.59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-3.5720679117093952</v>
      </c>
      <c r="AP21" s="12">
        <f>AVERAGE(F21,J21,N21,P21,R21,T21,V21,X21,Z21,AB21,AD21,AF21,AH21,AJ21,AL21,AN21)</f>
        <v>-10.42963370971089</v>
      </c>
      <c r="AQ21" s="12">
        <f t="shared" si="3"/>
        <v>0.43963935782403596</v>
      </c>
      <c r="AR21" s="12">
        <f t="shared" si="2"/>
        <v>0.4201777230901092</v>
      </c>
    </row>
    <row r="22" spans="1:44" ht="15.75" thickBot="1">
      <c r="A22" s="30"/>
      <c r="D22" s="33" t="s">
        <v>64</v>
      </c>
      <c r="E22" s="15">
        <f>ABS(E21-$AO$19)</f>
        <v>0.12816185625833221</v>
      </c>
      <c r="F22" s="16">
        <f>ABS(F21-$AP$21)</f>
        <v>0.13339129796200133</v>
      </c>
      <c r="G22" s="15">
        <f>ABS(G21-$AO$19)</f>
        <v>0.22816185625833185</v>
      </c>
      <c r="H22" s="16">
        <f>ABS(H21-$AP$21)</f>
        <v>0.23339129796200098</v>
      </c>
      <c r="I22" s="15">
        <f>ABS(I21-$AO$19)</f>
        <v>0.15477782609448631</v>
      </c>
      <c r="J22" s="16">
        <f>ABS(J21-$AP$21)</f>
        <v>0.15602728880861072</v>
      </c>
      <c r="K22" s="15"/>
      <c r="L22" s="16"/>
      <c r="M22" s="15">
        <v>1.32</v>
      </c>
      <c r="N22" s="16">
        <v>1.23</v>
      </c>
      <c r="O22" s="15">
        <f>ABS(O21-$AO$21)</f>
        <v>0.147932088290605</v>
      </c>
      <c r="P22" s="16">
        <f>ABS(P21-$AP$21)</f>
        <v>0.13036629028911051</v>
      </c>
      <c r="Q22" s="31"/>
      <c r="R22" s="31"/>
      <c r="S22" s="15">
        <f t="shared" ref="S22" si="6">ABS(S21-$AO$19)</f>
        <v>0.13816185625831556</v>
      </c>
      <c r="T22" s="16">
        <f t="shared" ref="T22" si="7">ABS(T21-$AP$21)</f>
        <v>0.1403662902891103</v>
      </c>
      <c r="U22" s="15">
        <f>ABS(U21-$AO$21)</f>
        <v>0.1745120672801419</v>
      </c>
      <c r="V22" s="16">
        <f>ABS(V21-$AP$21)</f>
        <v>0.15599129796198419</v>
      </c>
      <c r="W22" s="16"/>
      <c r="X22" s="16"/>
      <c r="Y22" s="15">
        <f>ABS(Y21-$AO$21)</f>
        <v>0.17793208829060481</v>
      </c>
      <c r="Z22" s="16">
        <f>ABS(Z21-$AP$21)</f>
        <v>0.16036629028910987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-3.7200000000000166</v>
      </c>
      <c r="F23" s="12">
        <f>F$11-F$13+F$12+198.6-10*LOG10(A23)-30-SUM(F$14:F$18)</f>
        <v>-7.5527250510330823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>
        <v>-2.4300000000000002</v>
      </c>
      <c r="N23" s="12">
        <v>-6.25</v>
      </c>
      <c r="O23" s="12">
        <v>-3.72</v>
      </c>
      <c r="P23" s="12">
        <v>-7.53</v>
      </c>
      <c r="Q23" s="31">
        <v>-3.7333473448494345</v>
      </c>
      <c r="R23" s="31">
        <v>-7.5620924168929236</v>
      </c>
      <c r="S23" s="12">
        <v>-3.73</v>
      </c>
      <c r="T23" s="12">
        <v>-7.56</v>
      </c>
      <c r="U23" s="12">
        <v>-3.7465799789895371</v>
      </c>
      <c r="V23" s="12">
        <v>-7.5753250510330687</v>
      </c>
      <c r="W23" s="12"/>
      <c r="X23" s="12">
        <v>-7.57</v>
      </c>
      <c r="Y23" s="12">
        <v>-3.75</v>
      </c>
      <c r="Z23" s="12">
        <v>-7.58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-3.5720679117093952</v>
      </c>
      <c r="AP23" s="12">
        <f>AVERAGE(F23,J23,N23,P23,R23,T23,V23,X23,Z23,AB23,AD23,AF23,AH23,AJ23,AL23,AN23)</f>
        <v>-7.4172781734265287</v>
      </c>
      <c r="AQ23" s="12">
        <f t="shared" si="3"/>
        <v>0.43963935782403596</v>
      </c>
      <c r="AR23" s="12">
        <f t="shared" si="2"/>
        <v>0.41960221279216309</v>
      </c>
    </row>
    <row r="24" spans="1:44" ht="15.75" thickBot="1">
      <c r="A24" s="30"/>
      <c r="D24" s="33" t="s">
        <v>64</v>
      </c>
      <c r="E24" s="15">
        <f>ABS(E23-$AO$19)</f>
        <v>0.12816185625833221</v>
      </c>
      <c r="F24" s="16">
        <f>ABS(F23-$AP$23)</f>
        <v>0.13544687760655361</v>
      </c>
      <c r="G24" s="15">
        <f>ABS(G23-$AO$19)</f>
        <v>0.22816185625833185</v>
      </c>
      <c r="H24" s="16">
        <f>ABS(H23-$AP$23)</f>
        <v>0.23544687760655325</v>
      </c>
      <c r="I24" s="15">
        <f>ABS(I23-$AO$19)</f>
        <v>0.15477782609448631</v>
      </c>
      <c r="J24" s="16">
        <f>ABS(J23-$AP$23)</f>
        <v>0.15808286845315944</v>
      </c>
      <c r="K24" s="15">
        <f>ABS(K23-$AO$19)</f>
        <v>0.15477782609450541</v>
      </c>
      <c r="L24" s="16">
        <f>ABS(L23-$AP$23)</f>
        <v>0.15808286845318165</v>
      </c>
      <c r="M24" s="15">
        <v>1.32</v>
      </c>
      <c r="N24" s="16">
        <v>1.24</v>
      </c>
      <c r="O24" s="15">
        <f>ABS(O23-$AO$23)</f>
        <v>0.147932088290605</v>
      </c>
      <c r="P24" s="16">
        <f>ABS(P23-$AP$23)</f>
        <v>0.11272182657347152</v>
      </c>
      <c r="Q24" s="31"/>
      <c r="R24" s="31"/>
      <c r="S24" s="15">
        <f t="shared" ref="S24" si="8">ABS(S23-$AO$19)</f>
        <v>0.13816185625831556</v>
      </c>
      <c r="T24" s="16">
        <f t="shared" ref="T24" si="9">ABS(T23-$AP$23)</f>
        <v>0.14272182657347088</v>
      </c>
      <c r="U24" s="15">
        <f>ABS(U23-$AO$23)</f>
        <v>0.1745120672801419</v>
      </c>
      <c r="V24" s="16">
        <f>ABS(V23-$AP$23)</f>
        <v>0.15804687760654001</v>
      </c>
      <c r="W24" s="15"/>
      <c r="X24" s="38"/>
      <c r="Y24" s="15">
        <f>ABS(Y23-$AO$23)</f>
        <v>0.17793208829060481</v>
      </c>
      <c r="Z24" s="16">
        <f>ABS(Z23-$AP$23)</f>
        <v>0.16272182657347134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-3.7200000000000166</v>
      </c>
      <c r="F25" s="12">
        <f>F$11-F$13+F$12+198.6-10*LOG10(A25)-30-SUM(F$14:F$18)</f>
        <v>-4.5424250943932698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>
        <v>-2.4300000000000002</v>
      </c>
      <c r="N25" s="12">
        <v>-3.24</v>
      </c>
      <c r="O25" s="12">
        <v>-3.72</v>
      </c>
      <c r="P25" s="12">
        <v>-4.53</v>
      </c>
      <c r="Q25" s="31">
        <v>-3.7333473448494345</v>
      </c>
      <c r="R25" s="31">
        <v>-4.551792460253111</v>
      </c>
      <c r="S25" s="12">
        <v>-3.73</v>
      </c>
      <c r="T25" s="12">
        <v>-4.55</v>
      </c>
      <c r="U25" s="12">
        <v>-3.7465799789895371</v>
      </c>
      <c r="V25" s="12">
        <v>-4.5650250943932562</v>
      </c>
      <c r="W25" s="12"/>
      <c r="X25" s="12">
        <v>-4.55</v>
      </c>
      <c r="Y25" s="12">
        <v>-3.75</v>
      </c>
      <c r="Z25" s="12">
        <v>-4.57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-3.5720679117093952</v>
      </c>
      <c r="AP25" s="12">
        <f>AVERAGE(F25,J25,N25,P25,R25,T25,V25,X25,Z25,AB25,AD25,AF25,AH25,AJ25,AL25,AN25)</f>
        <v>-4.40714485936439</v>
      </c>
      <c r="AQ25" s="12">
        <f t="shared" si="3"/>
        <v>0.43963935782403596</v>
      </c>
      <c r="AR25" s="12">
        <f t="shared" si="2"/>
        <v>0.41946605889715188</v>
      </c>
    </row>
    <row r="26" spans="1:44" ht="15.75" thickBot="1">
      <c r="A26" s="30"/>
      <c r="D26" s="33" t="s">
        <v>64</v>
      </c>
      <c r="E26" s="15">
        <f>ABS(E25-$AO$19)</f>
        <v>0.12816185625833221</v>
      </c>
      <c r="F26" s="16">
        <f>ABS(F25-$AP$25)</f>
        <v>0.13528023502887976</v>
      </c>
      <c r="G26" s="15">
        <f>ABS(G25-$AO$19)</f>
        <v>0.22816185625833185</v>
      </c>
      <c r="H26" s="16">
        <f>ABS(H25-$AP$25)</f>
        <v>0.2352802350288794</v>
      </c>
      <c r="I26" s="15">
        <f>ABS(I25-$AO$19)</f>
        <v>0.15477782609448631</v>
      </c>
      <c r="J26" s="16">
        <f>ABS(J25-$AP$25)</f>
        <v>0.15791622587548559</v>
      </c>
      <c r="K26" s="15"/>
      <c r="L26" s="16">
        <f>ABS(L25-$AP$25)</f>
        <v>0.15791622587550957</v>
      </c>
      <c r="M26" s="15">
        <v>1.32</v>
      </c>
      <c r="N26" s="16">
        <v>1.26</v>
      </c>
      <c r="O26" s="15">
        <f>ABS(O25-$AO$25)</f>
        <v>0.147932088290605</v>
      </c>
      <c r="P26" s="16">
        <f>ABS(P25-$AP$25)</f>
        <v>0.1228551406356102</v>
      </c>
      <c r="Q26" s="31"/>
      <c r="R26" s="31"/>
      <c r="S26" s="15">
        <f t="shared" ref="S26" si="10">ABS(S25-$AO$19)</f>
        <v>0.13816185625831556</v>
      </c>
      <c r="T26" s="16">
        <f t="shared" ref="T26" si="11">ABS(T25-$AP$25)</f>
        <v>0.14285514063560978</v>
      </c>
      <c r="U26" s="15">
        <f>ABS(U25-$AO$25)</f>
        <v>0.1745120672801419</v>
      </c>
      <c r="V26" s="16">
        <f>ABS(V25-$AP$25)</f>
        <v>0.15788023502886617</v>
      </c>
      <c r="W26" s="15"/>
      <c r="X26" s="16"/>
      <c r="Y26" s="15">
        <f>ABS(Y25-$AO$25)</f>
        <v>0.17793208829060481</v>
      </c>
      <c r="Z26" s="16">
        <f>ABS(Z25-$AP$25)</f>
        <v>0.16285514063561024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-3.7200000000000166</v>
      </c>
      <c r="F27" s="12">
        <f>F$11-F$13+F$12+198.6-10*LOG10(A27)-30-SUM(F$14:F$18)</f>
        <v>-1.5321251377534573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>
        <v>-2.4300000000000002</v>
      </c>
      <c r="N27" s="12">
        <v>-0.23</v>
      </c>
      <c r="O27" s="12">
        <v>-3.72</v>
      </c>
      <c r="P27" s="12">
        <v>-1.53</v>
      </c>
      <c r="Q27" s="31">
        <v>-3.7333473448494345</v>
      </c>
      <c r="R27" s="31">
        <v>-1.5414925036132985</v>
      </c>
      <c r="S27" s="12">
        <v>-3.73</v>
      </c>
      <c r="T27" s="12">
        <v>-1.54</v>
      </c>
      <c r="U27" s="12">
        <v>-3.7465799789895371</v>
      </c>
      <c r="V27" s="12">
        <v>-1.5547251377534437</v>
      </c>
      <c r="W27" s="12"/>
      <c r="X27" s="12">
        <v>-1.54</v>
      </c>
      <c r="Y27" s="12">
        <v>-3.75</v>
      </c>
      <c r="Z27" s="12">
        <v>-1.56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-3.5720679117093952</v>
      </c>
      <c r="AP27" s="12">
        <f>AVERAGE(F27,J27,N27,P27,R27,T27,V27,X27,Z27,AB27,AD27,AF27,AH27,AJ27,AL27,AN27)</f>
        <v>-1.3981226564133626</v>
      </c>
      <c r="AQ27" s="12">
        <f t="shared" si="3"/>
        <v>0.43963935782403596</v>
      </c>
      <c r="AR27" s="12">
        <f t="shared" si="2"/>
        <v>0.41968477339268634</v>
      </c>
    </row>
    <row r="28" spans="1:44" ht="15.75" thickBot="1">
      <c r="A28" s="30"/>
      <c r="D28" s="33" t="s">
        <v>64</v>
      </c>
      <c r="E28" s="15">
        <f>ABS(E27-$AO$19)</f>
        <v>0.12816185625833221</v>
      </c>
      <c r="F28" s="16">
        <f>ABS(F27-$AP$27)</f>
        <v>0.13400248134009463</v>
      </c>
      <c r="G28" s="15">
        <f>ABS(G27-$AO$19)</f>
        <v>0.22816185625833185</v>
      </c>
      <c r="H28" s="16">
        <f>ABS(H27-$AP$27)</f>
        <v>0.23400248134009427</v>
      </c>
      <c r="I28" s="15">
        <f>ABS(I27-$AO$19)</f>
        <v>0.15477782609448631</v>
      </c>
      <c r="J28" s="16">
        <f>ABS(J27-$AP$27)</f>
        <v>0.15663847218670046</v>
      </c>
      <c r="K28" s="15"/>
      <c r="L28" s="16">
        <f>ABS(L27-$AP$27)</f>
        <v>0.15663847218671734</v>
      </c>
      <c r="M28" s="15">
        <v>1.32</v>
      </c>
      <c r="N28" s="16">
        <v>1.27</v>
      </c>
      <c r="O28" s="15">
        <f>ABS(O27-$AO$27)</f>
        <v>0.147932088290605</v>
      </c>
      <c r="P28" s="16">
        <f>ABS(P27-$AP$27)</f>
        <v>0.13187734358663739</v>
      </c>
      <c r="Q28" s="31"/>
      <c r="R28" s="31"/>
      <c r="S28" s="15">
        <f t="shared" ref="S28" si="12">ABS(S27-$AO$19)</f>
        <v>0.13816185625831556</v>
      </c>
      <c r="T28" s="16">
        <f t="shared" ref="T28" si="13">ABS(T27-$AP$27)</f>
        <v>0.14187734358663739</v>
      </c>
      <c r="U28" s="15">
        <f>ABS(U27-$AO$27)</f>
        <v>0.1745120672801419</v>
      </c>
      <c r="V28" s="16">
        <f>ABS(V27-$AP$27)</f>
        <v>0.15660248134008103</v>
      </c>
      <c r="W28" s="15"/>
      <c r="X28" s="16"/>
      <c r="Y28" s="15">
        <f>ABS(Y27-$AO$27)</f>
        <v>0.17793208829060481</v>
      </c>
      <c r="Z28" s="16">
        <f>ABS(Z27-$AP$27)</f>
        <v>0.16187734358663741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-3.7200000000000166</v>
      </c>
      <c r="F29" s="12">
        <f>F$11-F$13+F$12+198.6-10*LOG10(A29)-30-SUM(F$14:F$18)</f>
        <v>0.22878745280335622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>
        <v>-2.4300000000000002</v>
      </c>
      <c r="N29" s="12">
        <v>1.53</v>
      </c>
      <c r="O29" s="12">
        <v>-3.72</v>
      </c>
      <c r="P29" s="12">
        <v>0.23</v>
      </c>
      <c r="Q29" s="31">
        <v>-3.7333473448494345</v>
      </c>
      <c r="R29" s="31">
        <v>0.219420086943515</v>
      </c>
      <c r="S29" s="12">
        <v>-3.73</v>
      </c>
      <c r="T29" s="12">
        <v>0.22</v>
      </c>
      <c r="U29" s="12">
        <v>-3.7465799789895371</v>
      </c>
      <c r="V29" s="12">
        <v>0.20618745280336981</v>
      </c>
      <c r="W29" s="12"/>
      <c r="X29" s="12">
        <v>0.22</v>
      </c>
      <c r="Y29" s="12">
        <v>-3.75</v>
      </c>
      <c r="Z29" s="12">
        <v>0.2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-3.5720679117093952</v>
      </c>
      <c r="AP29" s="12">
        <f>AVERAGE(F29,J29,N29,P29,R29,T29,V29,X29,Z29,AB29,AD29,AF29,AH29,AJ29,AL29,AN29)</f>
        <v>0.36228293938966583</v>
      </c>
      <c r="AQ29" s="12">
        <f t="shared" si="3"/>
        <v>0.43963935782403596</v>
      </c>
      <c r="AR29" s="12">
        <f t="shared" si="2"/>
        <v>0.41951404936746733</v>
      </c>
    </row>
    <row r="30" spans="1:44" ht="15.75" thickBot="1">
      <c r="A30" s="30"/>
      <c r="D30" s="33" t="s">
        <v>64</v>
      </c>
      <c r="E30" s="15">
        <f>ABS(E29-$AO$19)</f>
        <v>0.12816185625833221</v>
      </c>
      <c r="F30" s="16">
        <f>ABS(F29-$AP$29)</f>
        <v>0.13349548658630961</v>
      </c>
      <c r="G30" s="15">
        <f>ABS(G29-$AO$19)</f>
        <v>0.22816185625833185</v>
      </c>
      <c r="H30" s="16">
        <f>ABS(H29-$AP$29)</f>
        <v>0.23349548658630925</v>
      </c>
      <c r="I30" s="15">
        <f>ABS(I29-$AO$19)</f>
        <v>0.15477782609448631</v>
      </c>
      <c r="J30" s="16">
        <f>ABS(J29-$AP$29)</f>
        <v>0.15613147743291544</v>
      </c>
      <c r="K30" s="15"/>
      <c r="L30" s="16"/>
      <c r="M30" s="15">
        <v>1.32</v>
      </c>
      <c r="N30" s="16">
        <v>1.27</v>
      </c>
      <c r="O30" s="15">
        <f>ABS(O29-$AO$29)</f>
        <v>0.147932088290605</v>
      </c>
      <c r="P30" s="16">
        <f>ABS(P29-$AP$29)</f>
        <v>0.13228293938966582</v>
      </c>
      <c r="Q30" s="31"/>
      <c r="R30" s="31"/>
      <c r="S30" s="15">
        <f t="shared" ref="S30" si="14">ABS(S29-$AO$19)</f>
        <v>0.13816185625831556</v>
      </c>
      <c r="T30" s="16">
        <f t="shared" ref="T30" si="15">ABS(T29-$AP$29)</f>
        <v>0.14228293938966582</v>
      </c>
      <c r="U30" s="15">
        <f>ABS(U29-$AO$29)</f>
        <v>0.1745120672801419</v>
      </c>
      <c r="V30" s="16">
        <f>ABS(V29-$AP$29)</f>
        <v>0.15609548658629602</v>
      </c>
      <c r="W30" s="15"/>
      <c r="X30" s="16"/>
      <c r="Y30" s="15">
        <f>ABS(Y29-$AO$29)</f>
        <v>0.17793208829060481</v>
      </c>
      <c r="Z30" s="16">
        <f>ABS(Z29-$AP$29)</f>
        <v>0.16228293938966581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-3.7200000000000166</v>
      </c>
      <c r="F31" s="12">
        <f>F$11-F$13+F$12+198.6-10*LOG10(A31)-30-SUM(F$14:F$18)</f>
        <v>3.2390874094431688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>
        <v>-2.4300000000000002</v>
      </c>
      <c r="N31" s="12">
        <v>4.53</v>
      </c>
      <c r="O31" s="12">
        <v>-3.72</v>
      </c>
      <c r="P31" s="12">
        <v>3.24</v>
      </c>
      <c r="Q31" s="31">
        <v>-3.7333473448494345</v>
      </c>
      <c r="R31" s="31">
        <v>3.2297200435833275</v>
      </c>
      <c r="S31" s="12">
        <v>-3.73</v>
      </c>
      <c r="T31" s="12">
        <v>3.23</v>
      </c>
      <c r="U31" s="12">
        <v>-3.7465799789895371</v>
      </c>
      <c r="V31" s="12">
        <v>3.2164874094431823</v>
      </c>
      <c r="W31" s="12"/>
      <c r="X31" s="12">
        <v>3.23</v>
      </c>
      <c r="Y31" s="12">
        <v>-3.75</v>
      </c>
      <c r="Z31" s="12">
        <v>3.22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-3.5720679117093952</v>
      </c>
      <c r="AP31" s="12">
        <f>AVERAGE(F31,J31,N31,P31,R31,T31,V31,X31,Z31,AB31,AD31,AF31,AH31,AJ31,AL31,AN31)</f>
        <v>3.3724162534518047</v>
      </c>
      <c r="AQ31" s="12">
        <f t="shared" si="3"/>
        <v>0.43963935782403596</v>
      </c>
      <c r="AR31" s="12">
        <f t="shared" si="2"/>
        <v>0.41594676807176251</v>
      </c>
    </row>
    <row r="32" spans="1:44" ht="15.75" thickBot="1">
      <c r="A32" s="30"/>
      <c r="D32" s="33" t="s">
        <v>64</v>
      </c>
      <c r="E32" s="15">
        <f>ABS(E31-$AO$19)</f>
        <v>0.12816185625833221</v>
      </c>
      <c r="F32" s="16">
        <f>ABS(F31-$AP$31)</f>
        <v>0.13332884400863598</v>
      </c>
      <c r="G32" s="15">
        <f>ABS(G31-$AO$19)</f>
        <v>0.22816185625833185</v>
      </c>
      <c r="H32" s="16">
        <f>ABS(H31-$AP$31)</f>
        <v>0.23332884400863563</v>
      </c>
      <c r="I32" s="15">
        <f>ABS(I31-$AO$19)</f>
        <v>0.15477782609448631</v>
      </c>
      <c r="J32" s="16">
        <f>ABS(J31-$AP$31)</f>
        <v>0.15596483485524182</v>
      </c>
      <c r="K32" s="15"/>
      <c r="L32" s="16">
        <f>ABS(L31-$AP$31)</f>
        <v>0.15596483485526491</v>
      </c>
      <c r="M32" s="15">
        <v>1.32</v>
      </c>
      <c r="N32" s="16">
        <v>1.28</v>
      </c>
      <c r="O32" s="15">
        <f>ABS(O31-$AO$31)</f>
        <v>0.147932088290605</v>
      </c>
      <c r="P32" s="16">
        <f>ABS(P31-$AP$31)</f>
        <v>0.13241625345180452</v>
      </c>
      <c r="Q32" s="31"/>
      <c r="R32" s="31"/>
      <c r="S32" s="15">
        <f t="shared" ref="S32" si="16">ABS(S31-$AO$19)</f>
        <v>0.13816185625831556</v>
      </c>
      <c r="T32" s="16">
        <f t="shared" ref="T32" si="17">ABS(T31-$AP$31)</f>
        <v>0.14241625345180475</v>
      </c>
      <c r="U32" s="15">
        <f>ABS(U31-$AO$31)</f>
        <v>0.1745120672801419</v>
      </c>
      <c r="V32" s="16">
        <f>ABS(V31-$AP$31)</f>
        <v>0.15592884400862239</v>
      </c>
      <c r="W32" s="15"/>
      <c r="X32" s="16"/>
      <c r="Y32" s="15">
        <f>ABS(Y31-$AO$31)</f>
        <v>0.17793208829060481</v>
      </c>
      <c r="Z32" s="16">
        <f>ABS(Z31-$AP$31)</f>
        <v>0.15241625345180454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-3.7200000000000166</v>
      </c>
      <c r="F33" s="12">
        <f>F$11-F$13+F$12+198.6-10*LOG10(A33)-30-SUM(F$14:F$18)</f>
        <v>9.2596873227227938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>
        <v>-2.4300000000000002</v>
      </c>
      <c r="N33" s="12">
        <v>10.56</v>
      </c>
      <c r="O33" s="12">
        <v>-3.72</v>
      </c>
      <c r="P33" s="12">
        <v>9.26</v>
      </c>
      <c r="Q33" s="31">
        <v>-3.7333473448494345</v>
      </c>
      <c r="R33" s="31">
        <v>9.2503199568629526</v>
      </c>
      <c r="S33" s="12">
        <v>-3.73</v>
      </c>
      <c r="T33" s="12">
        <v>9.25</v>
      </c>
      <c r="U33" s="12">
        <v>-3.7465799789895371</v>
      </c>
      <c r="V33" s="12">
        <v>9.2370873227228074</v>
      </c>
      <c r="W33" s="12"/>
      <c r="X33" s="12">
        <v>9.25</v>
      </c>
      <c r="Y33" s="12">
        <v>-3.75</v>
      </c>
      <c r="Z33" s="12">
        <v>9.24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-3.5720679117093952</v>
      </c>
      <c r="AP33" s="12">
        <f>AVERAGE(F33,J33,N33,P33,R33,T33,V33,X33,Z33,AB33,AD33,AF33,AH33,AJ33,AL33,AN33)</f>
        <v>9.3937939926871916</v>
      </c>
      <c r="AQ33" s="12">
        <f t="shared" si="3"/>
        <v>0.43963935782403596</v>
      </c>
      <c r="AR33" s="12">
        <f t="shared" si="2"/>
        <v>0.41898863422238986</v>
      </c>
    </row>
    <row r="34" spans="1:44" ht="15.75" thickBot="1">
      <c r="D34" s="33" t="s">
        <v>64</v>
      </c>
      <c r="E34" s="15">
        <f>ABS(E33-$AO$19)</f>
        <v>0.12816185625833221</v>
      </c>
      <c r="F34" s="16">
        <f>ABS(F33-$AP$33)</f>
        <v>0.1341066699643978</v>
      </c>
      <c r="G34" s="15">
        <f>ABS(G33-$AO$19)</f>
        <v>0.22816185625833185</v>
      </c>
      <c r="H34" s="16">
        <f>ABS(H33-$AP$33)</f>
        <v>0.23410666996439744</v>
      </c>
      <c r="I34" s="15">
        <f>ABS(I33-$AO$19)</f>
        <v>0.15477782609448631</v>
      </c>
      <c r="J34" s="16">
        <f>ABS(J33-$AP$33)</f>
        <v>0.15674266081100363</v>
      </c>
      <c r="K34" s="15"/>
      <c r="L34" s="16">
        <f>ABS(L33-$AP$33)</f>
        <v>0.15674266081102139</v>
      </c>
      <c r="M34" s="15">
        <v>1.32</v>
      </c>
      <c r="N34" s="16">
        <v>1.32</v>
      </c>
      <c r="O34" s="15">
        <f>ABS(O33-$AO$33)</f>
        <v>0.147932088290605</v>
      </c>
      <c r="P34" s="16">
        <f>ABS(P33-$AP$33)</f>
        <v>0.13379399268719183</v>
      </c>
      <c r="Q34" s="15"/>
      <c r="R34" s="16"/>
      <c r="S34" s="15">
        <f t="shared" ref="S34" si="18">ABS(S33-$AO$19)</f>
        <v>0.13816185625831556</v>
      </c>
      <c r="T34" s="16">
        <f t="shared" ref="T34" si="19">ABS(T33-$AP$33)</f>
        <v>0.14379399268719162</v>
      </c>
      <c r="U34" s="15">
        <f>ABS(U33-$AO$33)</f>
        <v>0.1745120672801419</v>
      </c>
      <c r="V34" s="16">
        <f>ABS(V33-$AP$33)</f>
        <v>0.1567066699643842</v>
      </c>
      <c r="W34" s="15"/>
      <c r="X34" s="16"/>
      <c r="Y34" s="15">
        <f>ABS(Y33-$AO$33)</f>
        <v>0.17793208829060481</v>
      </c>
      <c r="Z34" s="16">
        <f>ABS(Z33-$AP$33)</f>
        <v>0.15379399268719141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40" t="s">
        <v>31</v>
      </c>
      <c r="F8" s="41"/>
      <c r="G8" s="40" t="s">
        <v>72</v>
      </c>
      <c r="H8" s="41"/>
      <c r="I8" s="40" t="s">
        <v>74</v>
      </c>
      <c r="J8" s="41"/>
      <c r="K8" s="40" t="s">
        <v>75</v>
      </c>
      <c r="L8" s="41"/>
      <c r="M8" s="40" t="s">
        <v>76</v>
      </c>
      <c r="N8" s="47"/>
      <c r="O8" s="40" t="s">
        <v>77</v>
      </c>
      <c r="P8" s="41"/>
      <c r="Q8" s="40" t="s">
        <v>78</v>
      </c>
      <c r="R8" s="41"/>
      <c r="S8" s="40" t="s">
        <v>79</v>
      </c>
      <c r="T8" s="41"/>
      <c r="U8" s="40" t="s">
        <v>80</v>
      </c>
      <c r="V8" s="41"/>
      <c r="W8" s="40" t="s">
        <v>81</v>
      </c>
      <c r="X8" s="41"/>
      <c r="Y8" s="40" t="s">
        <v>85</v>
      </c>
      <c r="Z8" s="41"/>
      <c r="AA8" s="42" t="s">
        <v>32</v>
      </c>
      <c r="AB8" s="44"/>
      <c r="AC8" s="42" t="s">
        <v>32</v>
      </c>
      <c r="AD8" s="44"/>
      <c r="AE8" s="42"/>
      <c r="AF8" s="44"/>
      <c r="AG8" s="42"/>
      <c r="AH8" s="45"/>
      <c r="AI8" s="42"/>
      <c r="AJ8" s="45"/>
      <c r="AK8" s="42"/>
      <c r="AL8" s="44"/>
      <c r="AM8" s="42"/>
      <c r="AN8" s="44"/>
      <c r="AO8" s="42" t="s">
        <v>19</v>
      </c>
      <c r="AP8" s="46"/>
      <c r="AQ8" s="42" t="s">
        <v>20</v>
      </c>
      <c r="AR8" s="43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>
        <v>89</v>
      </c>
      <c r="N11" s="12">
        <v>23</v>
      </c>
      <c r="O11" s="12">
        <v>89.8</v>
      </c>
      <c r="P11" s="12">
        <v>23</v>
      </c>
      <c r="Q11" s="31">
        <v>89.8</v>
      </c>
      <c r="R11" s="31">
        <v>23</v>
      </c>
      <c r="S11" s="12">
        <v>89.8</v>
      </c>
      <c r="T11" s="12">
        <v>23</v>
      </c>
      <c r="U11" s="12">
        <v>89.8</v>
      </c>
      <c r="V11" s="12">
        <v>23</v>
      </c>
      <c r="W11" s="12">
        <v>89.8</v>
      </c>
      <c r="X11" s="12">
        <v>23</v>
      </c>
      <c r="Y11" s="12">
        <v>89.8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89.711111111111094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0.25298221281346939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>
        <v>-31.62</v>
      </c>
      <c r="N12" s="12">
        <v>16.7</v>
      </c>
      <c r="O12" s="12">
        <v>-31.6</v>
      </c>
      <c r="P12" s="12">
        <v>16.700045023123906</v>
      </c>
      <c r="Q12" s="31">
        <v>-31.62397997898956</v>
      </c>
      <c r="R12" s="31">
        <v>16.7</v>
      </c>
      <c r="S12" s="12">
        <v>-31.623979978989599</v>
      </c>
      <c r="T12" s="12">
        <v>16.7</v>
      </c>
      <c r="U12" s="37">
        <v>-31.62397997898956</v>
      </c>
      <c r="V12" s="12">
        <v>16.7</v>
      </c>
      <c r="W12" s="12">
        <v>-31.623979978989599</v>
      </c>
      <c r="X12" s="12">
        <v>16.7</v>
      </c>
      <c r="Y12" s="12">
        <v>-31.62</v>
      </c>
      <c r="Z12" s="12">
        <v>16.7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-31.619988877216429</v>
      </c>
      <c r="AP12" s="12">
        <f t="shared" si="1"/>
        <v>16.70000500256932</v>
      </c>
      <c r="AQ12" s="12">
        <f>_xlfn.STDEV.S(E12,G12,I12,M12,O12,Q12,S12,U12,W12,Y12,AA12,AC12,AE12,AG12,AI12,AK12,AM12)</f>
        <v>7.2968803203462811E-3</v>
      </c>
      <c r="AR12" s="12">
        <f t="shared" ref="AR12:AR33" si="2">_xlfn.STDEV.S(F12,H12,J12,N12,P12,R12,T12,V12,X12,Z12,AB12,AD12,AF12,AH12,AJ12,AL12,AN12)</f>
        <v>1.4237561892025868E-5</v>
      </c>
    </row>
    <row r="13" spans="4:44" ht="15.75" customHeight="1" thickBot="1">
      <c r="D13" s="34" t="s">
        <v>25</v>
      </c>
      <c r="E13" s="12">
        <v>190.56</v>
      </c>
      <c r="F13" s="12">
        <v>190.56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>
        <v>190.96</v>
      </c>
      <c r="N13" s="12">
        <v>190.96</v>
      </c>
      <c r="O13" s="12">
        <v>190.57206737264562</v>
      </c>
      <c r="P13" s="12">
        <v>190.57206737264562</v>
      </c>
      <c r="Q13" s="31">
        <v>190.580295191419</v>
      </c>
      <c r="R13" s="31">
        <v>190.580295191419</v>
      </c>
      <c r="S13" s="12">
        <v>190.58</v>
      </c>
      <c r="T13" s="12">
        <v>190.58</v>
      </c>
      <c r="U13" s="12">
        <v>190.58029999999999</v>
      </c>
      <c r="V13" s="12">
        <v>190.58029999999999</v>
      </c>
      <c r="W13" s="12">
        <v>190.580295186597</v>
      </c>
      <c r="X13" s="12">
        <v>190.580295186597</v>
      </c>
      <c r="Y13" s="12">
        <v>190.58</v>
      </c>
      <c r="Z13" s="12">
        <v>190.58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190.61925032636202</v>
      </c>
      <c r="AP13" s="12">
        <f t="shared" si="1"/>
        <v>190.61925032636202</v>
      </c>
      <c r="AQ13" s="12">
        <f t="shared" ref="AQ13:AQ33" si="3">_xlfn.STDEV.S(E13,G13,I13,M13,O13,Q13,S13,U13,W13,Y13,AA13,AC13,AE13,AG13,AI13,AK13,AM13)</f>
        <v>0.12209173507646316</v>
      </c>
      <c r="AR13" s="12">
        <f t="shared" si="2"/>
        <v>0.12209173507646316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0.16170792375162177</v>
      </c>
      <c r="R14" s="31">
        <v>0.16170792375162177</v>
      </c>
      <c r="S14" s="12">
        <v>0.16</v>
      </c>
      <c r="T14" s="12">
        <v>0.16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0.19147387674018324</v>
      </c>
      <c r="AP14" s="12">
        <f t="shared" si="1"/>
        <v>0.19147387674018324</v>
      </c>
      <c r="AQ14" s="12">
        <f t="shared" si="3"/>
        <v>1.6599463006219558E-2</v>
      </c>
      <c r="AR14" s="12">
        <f t="shared" si="2"/>
        <v>1.6599463006219558E-2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-2.1800000000000015</v>
      </c>
      <c r="F19" s="12">
        <f>F$11-F$13+F$12+198.6-10*LOG10(A19)-30-SUM(F$14:F$18)</f>
        <v>-23.994237554869521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>
        <v>-2.59</v>
      </c>
      <c r="N19" s="12">
        <v>-24.4</v>
      </c>
      <c r="O19" s="12">
        <v>-2.2000000000000002</v>
      </c>
      <c r="P19" s="12">
        <v>-24.01</v>
      </c>
      <c r="Q19" s="31">
        <v>-2.1659830941601967</v>
      </c>
      <c r="R19" s="31">
        <v>-23.976240670040113</v>
      </c>
      <c r="S19" s="12">
        <v>-2.17</v>
      </c>
      <c r="T19" s="12">
        <v>-23.98</v>
      </c>
      <c r="U19" s="12">
        <v>-2.2058369458995983</v>
      </c>
      <c r="V19" s="12">
        <v>-24.016094521779536</v>
      </c>
      <c r="W19" s="12">
        <v>-2.2000000000000002</v>
      </c>
      <c r="X19" s="12"/>
      <c r="Y19" s="12">
        <v>-2.2000000000000002</v>
      </c>
      <c r="Z19" s="12">
        <v>-24.01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-2.2351216895162516</v>
      </c>
      <c r="AP19" s="12">
        <f t="shared" si="1"/>
        <v>-24.050138186019446</v>
      </c>
      <c r="AQ19" s="12">
        <f t="shared" si="3"/>
        <v>0.12747211450198734</v>
      </c>
      <c r="AR19" s="12">
        <f t="shared" si="2"/>
        <v>0.13432000771144401</v>
      </c>
    </row>
    <row r="20" spans="1:44" ht="15.75" thickBot="1">
      <c r="A20" s="30"/>
      <c r="D20" s="33" t="s">
        <v>64</v>
      </c>
      <c r="E20" s="15">
        <f>ABS(E19-$AO$19)</f>
        <v>5.5121689516250072E-2</v>
      </c>
      <c r="F20" s="16">
        <f>ABS(F19-$AP$19)</f>
        <v>5.5900631149924607E-2</v>
      </c>
      <c r="G20" s="15">
        <f>ABS(G19-$AO$19)</f>
        <v>5.5121689516250072E-2</v>
      </c>
      <c r="H20" s="16">
        <f>ABS(H19-$AP$19)</f>
        <v>5.5900631149924607E-2</v>
      </c>
      <c r="I20" s="15">
        <f>ABS(I19-$AO$19)</f>
        <v>3.0846523929785263E-2</v>
      </c>
      <c r="J20" s="16">
        <f>ABS(J19-$AP$19)</f>
        <v>3.5605444553034715E-2</v>
      </c>
      <c r="K20" s="15"/>
      <c r="L20" s="16"/>
      <c r="M20" s="15">
        <v>0.39</v>
      </c>
      <c r="N20" s="16">
        <v>0.41</v>
      </c>
      <c r="O20" s="15">
        <f>ABS(O19-$AO$19)</f>
        <v>3.5121689516251386E-2</v>
      </c>
      <c r="P20" s="16">
        <f>ABS(P19-$AP$19)</f>
        <v>4.0138186019444078E-2</v>
      </c>
      <c r="Q20" s="31"/>
      <c r="R20" s="31"/>
      <c r="S20" s="15">
        <f t="shared" ref="S20" si="4">ABS(S19-$AO$19)</f>
        <v>6.5121689516251635E-2</v>
      </c>
      <c r="T20" s="16">
        <f t="shared" ref="T20" si="5">ABS(T19-$AP$19)</f>
        <v>7.0138186019445214E-2</v>
      </c>
      <c r="U20" s="15">
        <f>ABS(U19-$AO$19)</f>
        <v>2.928474361665323E-2</v>
      </c>
      <c r="V20" s="16">
        <f>ABS(V19-$AP$19)</f>
        <v>3.4043664239909788E-2</v>
      </c>
      <c r="W20" s="15"/>
      <c r="X20" s="16"/>
      <c r="Y20" s="15">
        <f>ABS(Y19-$AO$19)</f>
        <v>3.5121689516251386E-2</v>
      </c>
      <c r="Z20" s="16">
        <f>ABS(Z19-$AP$19)</f>
        <v>4.0138186019444078E-2</v>
      </c>
      <c r="AA20" s="17" t="s">
        <v>32</v>
      </c>
      <c r="AB20" s="17" t="s">
        <v>32</v>
      </c>
      <c r="AC20" s="17" t="s">
        <v>32</v>
      </c>
      <c r="AD20" s="17" t="s">
        <v>32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-2.1800000000000015</v>
      </c>
      <c r="F21" s="12">
        <f>F$11-F$13+F$12+198.6-10*LOG10(A21)-30-SUM(F$14:F$18)</f>
        <v>-19.223025007672895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>
        <v>-2.59</v>
      </c>
      <c r="N21" s="12">
        <v>-19.62</v>
      </c>
      <c r="O21" s="12">
        <v>-2.2000000000000002</v>
      </c>
      <c r="P21" s="12">
        <v>-19.239999999999998</v>
      </c>
      <c r="Q21" s="31">
        <v>-2.1659830941601967</v>
      </c>
      <c r="R21" s="31">
        <v>-19.205028122843487</v>
      </c>
      <c r="S21" s="12">
        <v>-2.17</v>
      </c>
      <c r="T21" s="12">
        <v>-19.21</v>
      </c>
      <c r="U21" s="12">
        <v>-2.2058369458995983</v>
      </c>
      <c r="V21" s="12">
        <v>-19.24488197458291</v>
      </c>
      <c r="W21" s="12"/>
      <c r="X21" s="12">
        <v>-19.23</v>
      </c>
      <c r="Y21" s="12">
        <v>-2.2000000000000002</v>
      </c>
      <c r="Z21" s="12">
        <v>-19.239999999999998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-2.2395119007057831</v>
      </c>
      <c r="AP21" s="12">
        <f>AVERAGE(F21,J21,N21,P21,R21,T21,V21,X21,Z21,AB21,AD21,AF21,AH21,AJ21,AL21,AN21)</f>
        <v>-19.272917255485453</v>
      </c>
      <c r="AQ21" s="12">
        <f t="shared" si="3"/>
        <v>0.13475353535578491</v>
      </c>
      <c r="AR21" s="12">
        <f t="shared" si="2"/>
        <v>0.12446973808767649</v>
      </c>
    </row>
    <row r="22" spans="1:44" ht="15.75" thickBot="1">
      <c r="A22" s="30"/>
      <c r="D22" s="33" t="s">
        <v>64</v>
      </c>
      <c r="E22" s="15">
        <f>ABS(E21-$AO$19)</f>
        <v>5.5121689516250072E-2</v>
      </c>
      <c r="F22" s="16">
        <f>ABS(F21-$AP$21)</f>
        <v>4.9892247812557855E-2</v>
      </c>
      <c r="G22" s="15">
        <f>ABS(G21-$AO$19)</f>
        <v>5.5121689516250072E-2</v>
      </c>
      <c r="H22" s="16">
        <f>ABS(H21-$AP$21)</f>
        <v>4.9892247812557855E-2</v>
      </c>
      <c r="I22" s="15">
        <f>ABS(I21-$AO$19)</f>
        <v>3.0846523929785263E-2</v>
      </c>
      <c r="J22" s="16">
        <f>ABS(J21-$AP$21)</f>
        <v>2.9597061215667964E-2</v>
      </c>
      <c r="K22" s="15"/>
      <c r="L22" s="16"/>
      <c r="M22" s="15">
        <v>0.39</v>
      </c>
      <c r="N22" s="16">
        <v>0.41</v>
      </c>
      <c r="O22" s="15">
        <f>ABS(O21-$AO$21)</f>
        <v>3.9511900705782921E-2</v>
      </c>
      <c r="P22" s="16">
        <f>ABS(P21-$AP$21)</f>
        <v>3.2917255485454433E-2</v>
      </c>
      <c r="Q22" s="31"/>
      <c r="R22" s="31"/>
      <c r="S22" s="15">
        <f t="shared" ref="S22" si="6">ABS(S21-$AO$19)</f>
        <v>6.5121689516251635E-2</v>
      </c>
      <c r="T22" s="16">
        <f t="shared" ref="T22" si="7">ABS(T21-$AP$21)</f>
        <v>6.2917255485452017E-2</v>
      </c>
      <c r="U22" s="15">
        <f>ABS(U21-$AO$21)</f>
        <v>3.3674954806184765E-2</v>
      </c>
      <c r="V22" s="16">
        <f>ABS(V21-$AP$21)</f>
        <v>2.8035280902543036E-2</v>
      </c>
      <c r="W22" s="16"/>
      <c r="X22" s="16"/>
      <c r="Y22" s="15">
        <f>ABS(Y21-$AO$21)</f>
        <v>3.9511900705782921E-2</v>
      </c>
      <c r="Z22" s="16">
        <f>ABS(Z21-$AP$21)</f>
        <v>3.2917255485454433E-2</v>
      </c>
      <c r="AA22" s="17" t="s">
        <v>32</v>
      </c>
      <c r="AB22" s="17" t="s">
        <v>32</v>
      </c>
      <c r="AC22" s="17" t="s">
        <v>32</v>
      </c>
      <c r="AD22" s="17" t="s">
        <v>32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-2.1800000000000015</v>
      </c>
      <c r="F23" s="12">
        <f>F$11-F$13+F$12+198.6-10*LOG10(A23)-30-SUM(F$14:F$18)</f>
        <v>-16.212725051033082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>
        <v>-2.59</v>
      </c>
      <c r="N23" s="12">
        <v>-16.61</v>
      </c>
      <c r="O23" s="12">
        <v>-2.2000000000000002</v>
      </c>
      <c r="P23" s="12">
        <v>-16.22</v>
      </c>
      <c r="Q23" s="31">
        <v>-2.1659830941601967</v>
      </c>
      <c r="R23" s="31">
        <v>-16.194728166203674</v>
      </c>
      <c r="S23" s="12">
        <v>-2.17</v>
      </c>
      <c r="T23" s="12">
        <v>-16.2</v>
      </c>
      <c r="U23" s="12">
        <v>-2.2058369458995983</v>
      </c>
      <c r="V23" s="12">
        <v>-16.234582017943104</v>
      </c>
      <c r="W23" s="12"/>
      <c r="X23" s="12">
        <v>-16.22</v>
      </c>
      <c r="Y23" s="12">
        <v>-2.2000000000000002</v>
      </c>
      <c r="Z23" s="12">
        <v>-16.23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-2.2395119007057831</v>
      </c>
      <c r="AP23" s="12">
        <f>AVERAGE(F23,J23,N23,P23,R23,T23,V23,X23,Z23,AB23,AD23,AF23,AH23,AJ23,AL23,AN23)</f>
        <v>-16.261672830312204</v>
      </c>
      <c r="AQ23" s="12">
        <f t="shared" si="3"/>
        <v>0.13475353535578491</v>
      </c>
      <c r="AR23" s="12">
        <f t="shared" si="2"/>
        <v>0.12481115771516069</v>
      </c>
    </row>
    <row r="24" spans="1:44" ht="15.75" thickBot="1">
      <c r="A24" s="30"/>
      <c r="D24" s="33" t="s">
        <v>64</v>
      </c>
      <c r="E24" s="15">
        <f>ABS(E23-$AO$19)</f>
        <v>5.5121689516250072E-2</v>
      </c>
      <c r="F24" s="16">
        <f>ABS(F23-$AP$23)</f>
        <v>4.8947779279121306E-2</v>
      </c>
      <c r="G24" s="15">
        <f>ABS(G23-$AO$19)</f>
        <v>5.5121689516250072E-2</v>
      </c>
      <c r="H24" s="16">
        <f>ABS(H23-$AP$23)</f>
        <v>4.8947779279121306E-2</v>
      </c>
      <c r="I24" s="15">
        <f>ABS(I23-$AO$19)</f>
        <v>3.0846523929785263E-2</v>
      </c>
      <c r="J24" s="16">
        <f>ABS(J23-$AP$23)</f>
        <v>2.8652592682231415E-2</v>
      </c>
      <c r="K24" s="15">
        <f>ABS(K23-$AO$19)</f>
        <v>3.0846523929761727E-2</v>
      </c>
      <c r="L24" s="16">
        <f>ABS(L23-$AP$23)</f>
        <v>2.8652592682202993E-2</v>
      </c>
      <c r="M24" s="15">
        <v>0.39</v>
      </c>
      <c r="N24" s="16">
        <v>0.39</v>
      </c>
      <c r="O24" s="15">
        <f>ABS(O23-$AO$23)</f>
        <v>3.9511900705782921E-2</v>
      </c>
      <c r="P24" s="16">
        <f>ABS(P23-$AP$23)</f>
        <v>4.1672830312204923E-2</v>
      </c>
      <c r="Q24" s="31"/>
      <c r="R24" s="31"/>
      <c r="S24" s="15">
        <f t="shared" ref="S24" si="8">ABS(S23-$AO$19)</f>
        <v>6.5121689516251635E-2</v>
      </c>
      <c r="T24" s="16">
        <f t="shared" ref="T24" si="9">ABS(T23-$AP$23)</f>
        <v>6.1672830312204496E-2</v>
      </c>
      <c r="U24" s="15">
        <f>ABS(U23-$AO$23)</f>
        <v>3.3674954806184765E-2</v>
      </c>
      <c r="V24" s="16">
        <f>ABS(V23-$AP$23)</f>
        <v>2.7090812369099382E-2</v>
      </c>
      <c r="W24" s="15"/>
      <c r="X24" s="38"/>
      <c r="Y24" s="15">
        <f>ABS(Y23-$AO$23)</f>
        <v>3.9511900705782921E-2</v>
      </c>
      <c r="Z24" s="16">
        <f>ABS(Z23-$AP$23)</f>
        <v>3.1672830312203359E-2</v>
      </c>
      <c r="AA24" s="17" t="s">
        <v>32</v>
      </c>
      <c r="AB24" s="17" t="s">
        <v>32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-2.1800000000000015</v>
      </c>
      <c r="F25" s="12">
        <f>F$11-F$13+F$12+198.6-10*LOG10(A25)-30-SUM(F$14:F$18)</f>
        <v>-13.202425094393268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>
        <v>-2.59</v>
      </c>
      <c r="N25" s="12">
        <v>-13.6</v>
      </c>
      <c r="O25" s="12">
        <v>-2.2000000000000002</v>
      </c>
      <c r="P25" s="12">
        <v>-13.21</v>
      </c>
      <c r="Q25" s="31">
        <v>-2.1659830941601967</v>
      </c>
      <c r="R25" s="31">
        <v>-13.184428209563862</v>
      </c>
      <c r="S25" s="12">
        <v>-2.17</v>
      </c>
      <c r="T25" s="12">
        <v>-13.19</v>
      </c>
      <c r="U25" s="12">
        <v>-2.2058369458995983</v>
      </c>
      <c r="V25" s="12">
        <v>-13.224282061303292</v>
      </c>
      <c r="W25" s="12"/>
      <c r="X25" s="12">
        <v>-13.21</v>
      </c>
      <c r="Y25" s="12">
        <v>-2.2000000000000002</v>
      </c>
      <c r="Z25" s="12">
        <v>-13.22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-2.2395119007057831</v>
      </c>
      <c r="AP25" s="12">
        <f>AVERAGE(F25,J25,N25,P25,R25,T25,V25,X25,Z25,AB25,AD25,AF25,AH25,AJ25,AL25,AN25)</f>
        <v>-13.251539516250066</v>
      </c>
      <c r="AQ25" s="12">
        <f t="shared" si="3"/>
        <v>0.13475353535578491</v>
      </c>
      <c r="AR25" s="12">
        <f t="shared" si="2"/>
        <v>0.12486361429926925</v>
      </c>
    </row>
    <row r="26" spans="1:44" ht="15.75" thickBot="1">
      <c r="A26" s="30"/>
      <c r="D26" s="33" t="s">
        <v>64</v>
      </c>
      <c r="E26" s="15">
        <f>ABS(E25-$AO$19)</f>
        <v>5.5121689516250072E-2</v>
      </c>
      <c r="F26" s="16">
        <f>ABS(F25-$AP$25)</f>
        <v>4.9114421856797819E-2</v>
      </c>
      <c r="G26" s="15">
        <f>ABS(G25-$AO$19)</f>
        <v>5.5121689516250072E-2</v>
      </c>
      <c r="H26" s="16">
        <f>ABS(H25-$AP$25)</f>
        <v>4.9114421856797819E-2</v>
      </c>
      <c r="I26" s="15">
        <f>ABS(I25-$AO$19)</f>
        <v>3.0846523929785263E-2</v>
      </c>
      <c r="J26" s="16">
        <f>ABS(J25-$AP$25)</f>
        <v>2.8819235259906151E-2</v>
      </c>
      <c r="K26" s="15"/>
      <c r="L26" s="16">
        <f>ABS(L25-$AP$25)</f>
        <v>2.8819235259865295E-2</v>
      </c>
      <c r="M26" s="15">
        <v>0.39</v>
      </c>
      <c r="N26" s="16">
        <v>0.39</v>
      </c>
      <c r="O26" s="15">
        <f>ABS(O25-$AO$25)</f>
        <v>3.9511900705782921E-2</v>
      </c>
      <c r="P26" s="16">
        <f>ABS(P25-$AP$25)</f>
        <v>4.1539516250065134E-2</v>
      </c>
      <c r="Q26" s="31"/>
      <c r="R26" s="31"/>
      <c r="S26" s="15">
        <f t="shared" ref="S26" si="10">ABS(S25-$AO$19)</f>
        <v>6.5121689516251635E-2</v>
      </c>
      <c r="T26" s="16">
        <f t="shared" ref="T26" si="11">ABS(T25-$AP$25)</f>
        <v>6.1539516250066484E-2</v>
      </c>
      <c r="U26" s="15">
        <f>ABS(U25-$AO$25)</f>
        <v>3.3674954806184765E-2</v>
      </c>
      <c r="V26" s="16">
        <f>ABS(V25-$AP$25)</f>
        <v>2.7257454946774118E-2</v>
      </c>
      <c r="W26" s="15"/>
      <c r="X26" s="16"/>
      <c r="Y26" s="15">
        <f>ABS(Y25-$AO$25)</f>
        <v>3.9511900705782921E-2</v>
      </c>
      <c r="Z26" s="16">
        <f>ABS(Z25-$AP$25)</f>
        <v>3.1539516250065347E-2</v>
      </c>
      <c r="AA26" s="17" t="s">
        <v>32</v>
      </c>
      <c r="AB26" s="17" t="s">
        <v>32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-2.1800000000000015</v>
      </c>
      <c r="F27" s="12">
        <f>F$11-F$13+F$12+198.6-10*LOG10(A27)-30-SUM(F$14:F$18)</f>
        <v>-10.192125137753456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>
        <v>-2.59</v>
      </c>
      <c r="N27" s="12">
        <v>-10.59</v>
      </c>
      <c r="O27" s="12">
        <v>-2.2000000000000002</v>
      </c>
      <c r="P27" s="12">
        <v>-10.199999999999999</v>
      </c>
      <c r="Q27" s="31">
        <v>-2.1659830941601967</v>
      </c>
      <c r="R27" s="31">
        <v>-10.174128252924049</v>
      </c>
      <c r="S27" s="12">
        <v>-2.17</v>
      </c>
      <c r="T27" s="12">
        <v>-10.17</v>
      </c>
      <c r="U27" s="12">
        <v>-2.2058369458995983</v>
      </c>
      <c r="V27" s="12">
        <v>-10.213982104663479</v>
      </c>
      <c r="W27" s="12"/>
      <c r="X27" s="12">
        <v>-10.199999999999999</v>
      </c>
      <c r="Y27" s="12">
        <v>-2.2000000000000002</v>
      </c>
      <c r="Z27" s="12">
        <v>-10.210000000000001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-2.2395119007057831</v>
      </c>
      <c r="AP27" s="12">
        <f>AVERAGE(F27,J27,N27,P27,R27,T27,V27,X27,Z27,AB27,AD27,AF27,AH27,AJ27,AL27,AN27)</f>
        <v>-10.240295091076815</v>
      </c>
      <c r="AQ27" s="12">
        <f t="shared" si="3"/>
        <v>0.13475353535578491</v>
      </c>
      <c r="AR27" s="12">
        <f t="shared" si="2"/>
        <v>0.12545746740044805</v>
      </c>
    </row>
    <row r="28" spans="1:44" ht="15.75" thickBot="1">
      <c r="A28" s="30"/>
      <c r="D28" s="33" t="s">
        <v>64</v>
      </c>
      <c r="E28" s="15">
        <f>ABS(E27-$AO$19)</f>
        <v>5.5121689516250072E-2</v>
      </c>
      <c r="F28" s="16">
        <f>ABS(F27-$AP$27)</f>
        <v>4.8169953323359493E-2</v>
      </c>
      <c r="G28" s="15">
        <f>ABS(G27-$AO$19)</f>
        <v>5.5121689516250072E-2</v>
      </c>
      <c r="H28" s="16">
        <f>ABS(H27-$AP$27)</f>
        <v>4.8169953323359493E-2</v>
      </c>
      <c r="I28" s="15">
        <f>ABS(I27-$AO$19)</f>
        <v>3.0846523929785263E-2</v>
      </c>
      <c r="J28" s="16">
        <f>ABS(J27-$AP$27)</f>
        <v>2.7874766726467826E-2</v>
      </c>
      <c r="K28" s="15"/>
      <c r="L28" s="16">
        <f>ABS(L27-$AP$27)</f>
        <v>2.7874766726414535E-2</v>
      </c>
      <c r="M28" s="15">
        <v>0.39</v>
      </c>
      <c r="N28" s="16">
        <v>0.38</v>
      </c>
      <c r="O28" s="15">
        <f>ABS(O27-$AO$27)</f>
        <v>3.9511900705782921E-2</v>
      </c>
      <c r="P28" s="16">
        <f>ABS(P27-$AP$27)</f>
        <v>4.0295091076815837E-2</v>
      </c>
      <c r="Q28" s="31"/>
      <c r="R28" s="31"/>
      <c r="S28" s="15">
        <f t="shared" ref="S28" si="12">ABS(S27-$AO$19)</f>
        <v>6.5121689516251635E-2</v>
      </c>
      <c r="T28" s="16">
        <f t="shared" ref="T28" si="13">ABS(T27-$AP$27)</f>
        <v>7.0295091076815197E-2</v>
      </c>
      <c r="U28" s="15">
        <f>ABS(U27-$AO$27)</f>
        <v>3.3674954806184765E-2</v>
      </c>
      <c r="V28" s="16">
        <f>ABS(V27-$AP$27)</f>
        <v>2.6312986413335793E-2</v>
      </c>
      <c r="W28" s="15"/>
      <c r="X28" s="16"/>
      <c r="Y28" s="15">
        <f>ABS(Y27-$AO$27)</f>
        <v>3.9511900705782921E-2</v>
      </c>
      <c r="Z28" s="16">
        <f>ABS(Z27-$AP$27)</f>
        <v>3.0295091076814273E-2</v>
      </c>
      <c r="AA28" s="17" t="s">
        <v>32</v>
      </c>
      <c r="AB28" s="17" t="s">
        <v>32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-2.1800000000000015</v>
      </c>
      <c r="F29" s="12">
        <f>F$11-F$13+F$12+198.6-10*LOG10(A29)-30-SUM(F$14:F$18)</f>
        <v>-8.4312125471966457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>
        <v>-2.59</v>
      </c>
      <c r="N29" s="12">
        <v>-8.83</v>
      </c>
      <c r="O29" s="12">
        <v>-2.2000000000000002</v>
      </c>
      <c r="P29" s="12">
        <v>-8.44</v>
      </c>
      <c r="Q29" s="31">
        <v>-2.1659830941601967</v>
      </c>
      <c r="R29" s="31">
        <v>-8.4132156623672358</v>
      </c>
      <c r="S29" s="12">
        <v>-2.17</v>
      </c>
      <c r="T29" s="12">
        <v>-8.41</v>
      </c>
      <c r="U29" s="12">
        <v>-2.2058369458995983</v>
      </c>
      <c r="V29" s="12">
        <v>-8.4530695141066658</v>
      </c>
      <c r="W29" s="12"/>
      <c r="X29" s="12">
        <v>-8.44</v>
      </c>
      <c r="Y29" s="12">
        <v>-2.2000000000000002</v>
      </c>
      <c r="Z29" s="12">
        <v>-8.4499999999999993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-2.2395119007057831</v>
      </c>
      <c r="AP29" s="12">
        <f>AVERAGE(F29,J29,N29,P29,R29,T29,V29,X29,Z29,AB29,AD29,AF29,AH29,AJ29,AL29,AN29)</f>
        <v>-8.4798894952737882</v>
      </c>
      <c r="AQ29" s="12">
        <f t="shared" si="3"/>
        <v>0.13475353535578491</v>
      </c>
      <c r="AR29" s="12">
        <f t="shared" si="2"/>
        <v>0.12561396527684932</v>
      </c>
    </row>
    <row r="30" spans="1:44" ht="15.75" thickBot="1">
      <c r="A30" s="30"/>
      <c r="D30" s="33" t="s">
        <v>64</v>
      </c>
      <c r="E30" s="15">
        <f>ABS(E29-$AO$19)</f>
        <v>5.5121689516250072E-2</v>
      </c>
      <c r="F30" s="16">
        <f>ABS(F29-$AP$29)</f>
        <v>4.8676948077142512E-2</v>
      </c>
      <c r="G30" s="15">
        <f>ABS(G29-$AO$19)</f>
        <v>5.5121689516250072E-2</v>
      </c>
      <c r="H30" s="16">
        <f>ABS(H29-$AP$29)</f>
        <v>4.8676948077142512E-2</v>
      </c>
      <c r="I30" s="15">
        <f>ABS(I29-$AO$19)</f>
        <v>3.0846523929785263E-2</v>
      </c>
      <c r="J30" s="16">
        <f>ABS(J29-$AP$29)</f>
        <v>2.8381761480254397E-2</v>
      </c>
      <c r="K30" s="15"/>
      <c r="L30" s="16"/>
      <c r="M30" s="15">
        <v>0.39</v>
      </c>
      <c r="N30" s="16">
        <v>0.38</v>
      </c>
      <c r="O30" s="15">
        <f>ABS(O29-$AO$29)</f>
        <v>3.9511900705782921E-2</v>
      </c>
      <c r="P30" s="16">
        <f>ABS(P29-$AP$29)</f>
        <v>3.9889495273788711E-2</v>
      </c>
      <c r="Q30" s="31"/>
      <c r="R30" s="31"/>
      <c r="S30" s="15">
        <f t="shared" ref="S30" si="14">ABS(S29-$AO$19)</f>
        <v>6.5121689516251635E-2</v>
      </c>
      <c r="T30" s="16">
        <f t="shared" ref="T30" si="15">ABS(T29-$AP$29)</f>
        <v>6.9889495273788071E-2</v>
      </c>
      <c r="U30" s="15">
        <f>ABS(U29-$AO$29)</f>
        <v>3.3674954806184765E-2</v>
      </c>
      <c r="V30" s="16">
        <f>ABS(V29-$AP$29)</f>
        <v>2.6819981167122364E-2</v>
      </c>
      <c r="W30" s="15"/>
      <c r="X30" s="16"/>
      <c r="Y30" s="15">
        <f>ABS(Y29-$AO$29)</f>
        <v>3.9511900705782921E-2</v>
      </c>
      <c r="Z30" s="16">
        <f>ABS(Z29-$AP$29)</f>
        <v>2.9889495273788924E-2</v>
      </c>
      <c r="AA30" s="17" t="s">
        <v>32</v>
      </c>
      <c r="AB30" s="17" t="s">
        <v>32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-2.1800000000000015</v>
      </c>
      <c r="F31" s="12">
        <f>F$11-F$13+F$12+198.6-10*LOG10(A31)-30-SUM(F$14:F$18)</f>
        <v>-5.4209125905568332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>
        <v>-2.59</v>
      </c>
      <c r="N31" s="12">
        <v>-5.82</v>
      </c>
      <c r="O31" s="12">
        <v>-2.2000000000000002</v>
      </c>
      <c r="P31" s="12">
        <v>-5.43</v>
      </c>
      <c r="Q31" s="31">
        <v>-2.1659830941601967</v>
      </c>
      <c r="R31" s="31">
        <v>-5.4029157057274233</v>
      </c>
      <c r="S31" s="12">
        <v>-2.17</v>
      </c>
      <c r="T31" s="12">
        <v>-5.4</v>
      </c>
      <c r="U31" s="12">
        <v>-2.2058369458995983</v>
      </c>
      <c r="V31" s="12">
        <v>-5.4427695574668533</v>
      </c>
      <c r="W31" s="12"/>
      <c r="X31" s="12">
        <v>-5.43</v>
      </c>
      <c r="Y31" s="12">
        <v>-2.2000000000000002</v>
      </c>
      <c r="Z31" s="12">
        <v>-5.44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-2.2395119007057831</v>
      </c>
      <c r="AP31" s="12">
        <f>AVERAGE(F31,J31,N31,P31,R31,T31,V31,X31,Z31,AB31,AD31,AF31,AH31,AJ31,AL31,AN31)</f>
        <v>-5.4697561812116469</v>
      </c>
      <c r="AQ31" s="12">
        <f t="shared" si="3"/>
        <v>0.13475353535578491</v>
      </c>
      <c r="AR31" s="12">
        <f t="shared" si="2"/>
        <v>0.12566576351828745</v>
      </c>
    </row>
    <row r="32" spans="1:44" ht="15.75" thickBot="1">
      <c r="A32" s="30"/>
      <c r="D32" s="33" t="s">
        <v>64</v>
      </c>
      <c r="E32" s="15">
        <f>ABS(E31-$AO$19)</f>
        <v>5.5121689516250072E-2</v>
      </c>
      <c r="F32" s="16">
        <f>ABS(F31-$AP$31)</f>
        <v>4.8843590654813696E-2</v>
      </c>
      <c r="G32" s="15">
        <f>ABS(G31-$AO$19)</f>
        <v>5.5121689516250072E-2</v>
      </c>
      <c r="H32" s="16">
        <f>ABS(H31-$AP$31)</f>
        <v>4.8843590654813696E-2</v>
      </c>
      <c r="I32" s="15">
        <f>ABS(I31-$AO$19)</f>
        <v>3.0846523929785263E-2</v>
      </c>
      <c r="J32" s="16">
        <f>ABS(J31-$AP$31)</f>
        <v>2.854840405792558E-2</v>
      </c>
      <c r="K32" s="15"/>
      <c r="L32" s="16">
        <f>ABS(L31-$AP$31)</f>
        <v>2.8548404057897159E-2</v>
      </c>
      <c r="M32" s="15">
        <v>0.39</v>
      </c>
      <c r="N32" s="16">
        <v>0.38</v>
      </c>
      <c r="O32" s="15">
        <f>ABS(O31-$AO$31)</f>
        <v>3.9511900705782921E-2</v>
      </c>
      <c r="P32" s="16">
        <f>ABS(P31-$AP$31)</f>
        <v>3.9756181211647146E-2</v>
      </c>
      <c r="Q32" s="31"/>
      <c r="R32" s="31"/>
      <c r="S32" s="15">
        <f t="shared" ref="S32" si="16">ABS(S31-$AO$19)</f>
        <v>6.5121689516251635E-2</v>
      </c>
      <c r="T32" s="16">
        <f t="shared" ref="T32" si="17">ABS(T31-$AP$31)</f>
        <v>6.9756181211646506E-2</v>
      </c>
      <c r="U32" s="15">
        <f>ABS(U31-$AO$31)</f>
        <v>3.3674954806184765E-2</v>
      </c>
      <c r="V32" s="16">
        <f>ABS(V31-$AP$31)</f>
        <v>2.6986623744793548E-2</v>
      </c>
      <c r="W32" s="15"/>
      <c r="X32" s="16"/>
      <c r="Y32" s="15">
        <f>ABS(Y31-$AO$31)</f>
        <v>3.9511900705782921E-2</v>
      </c>
      <c r="Z32" s="16">
        <f>ABS(Z31-$AP$31)</f>
        <v>2.9756181211646471E-2</v>
      </c>
      <c r="AA32" s="17" t="s">
        <v>32</v>
      </c>
      <c r="AB32" s="17" t="s">
        <v>32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-2.1800000000000015</v>
      </c>
      <c r="F33" s="12">
        <f>F$11-F$13+F$12+198.6-10*LOG10(A33)-30-SUM(F$14:F$18)</f>
        <v>0.5996873227227919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>
        <v>-2.59</v>
      </c>
      <c r="N33" s="12">
        <v>0.2</v>
      </c>
      <c r="O33" s="12">
        <v>-2.2000000000000002</v>
      </c>
      <c r="P33" s="12">
        <v>0.59</v>
      </c>
      <c r="Q33" s="31">
        <v>-2.1659830941601967</v>
      </c>
      <c r="R33" s="31">
        <v>0.61768420755220177</v>
      </c>
      <c r="S33" s="12">
        <v>-2.17</v>
      </c>
      <c r="T33" s="12">
        <v>0.62</v>
      </c>
      <c r="U33" s="12">
        <v>-2.2058369458995983</v>
      </c>
      <c r="V33" s="12">
        <v>0.57783035581277176</v>
      </c>
      <c r="W33" s="12"/>
      <c r="X33" s="12">
        <v>0.59</v>
      </c>
      <c r="Y33" s="12">
        <v>-2.2000000000000002</v>
      </c>
      <c r="Z33" s="12">
        <v>0.57999999999999996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-2.2395119007057831</v>
      </c>
      <c r="AP33" s="12">
        <f>AVERAGE(F33,J33,N33,P33,R33,T33,V33,X33,Z33,AB33,AD33,AF33,AH33,AJ33,AL33,AN33)</f>
        <v>0.55051044691262996</v>
      </c>
      <c r="AQ33" s="12">
        <f t="shared" si="3"/>
        <v>0.13475353535578491</v>
      </c>
      <c r="AR33" s="12">
        <f t="shared" si="2"/>
        <v>0.12576989215785458</v>
      </c>
    </row>
    <row r="34" spans="1:44" ht="15.75" thickBot="1">
      <c r="A34" s="30"/>
      <c r="D34" s="33" t="s">
        <v>64</v>
      </c>
      <c r="E34" s="15">
        <f>ABS(E33-$AO$19)</f>
        <v>5.5121689516250072E-2</v>
      </c>
      <c r="F34" s="16">
        <f>ABS(F33-$AP$33)</f>
        <v>4.9176875810161946E-2</v>
      </c>
      <c r="G34" s="15">
        <f>ABS(G33-$AO$19)</f>
        <v>5.5121689516250072E-2</v>
      </c>
      <c r="H34" s="16">
        <f>ABS(H33-$AP$33)</f>
        <v>4.9176875810161946E-2</v>
      </c>
      <c r="I34" s="15">
        <f>ABS(I33-$AO$19)</f>
        <v>3.0846523929785263E-2</v>
      </c>
      <c r="J34" s="16">
        <f>ABS(J33-$AP$33)</f>
        <v>2.8881689213273831E-2</v>
      </c>
      <c r="K34" s="15"/>
      <c r="L34" s="16">
        <f>ABS(L33-$AP$33)</f>
        <v>2.8881689213245076E-2</v>
      </c>
      <c r="M34" s="15">
        <v>0.39</v>
      </c>
      <c r="N34" s="16">
        <v>0.38</v>
      </c>
      <c r="O34" s="15">
        <f>ABS(O33-$AO$33)</f>
        <v>3.9511900705782921E-2</v>
      </c>
      <c r="P34" s="16">
        <f>ABS(P33-$AP$33)</f>
        <v>3.9489553087370011E-2</v>
      </c>
      <c r="Q34" s="15"/>
      <c r="R34" s="16"/>
      <c r="S34" s="15">
        <f t="shared" ref="S34" si="18">ABS(S33-$AO$19)</f>
        <v>6.5121689516251635E-2</v>
      </c>
      <c r="T34" s="16">
        <f t="shared" ref="T34" si="19">ABS(T33-$AP$33)</f>
        <v>6.9489553087370037E-2</v>
      </c>
      <c r="U34" s="15">
        <f>ABS(U33-$AO$33)</f>
        <v>3.3674954806184765E-2</v>
      </c>
      <c r="V34" s="16">
        <f>ABS(V33-$AP$33)</f>
        <v>2.7319908900141798E-2</v>
      </c>
      <c r="W34" s="15"/>
      <c r="X34" s="16"/>
      <c r="Y34" s="15">
        <f>ABS(Y33-$AO$33)</f>
        <v>3.9511900705782921E-2</v>
      </c>
      <c r="Z34" s="16">
        <f>ABS(Z33-$AP$33)</f>
        <v>2.9489553087370002E-2</v>
      </c>
      <c r="AA34" s="17" t="s">
        <v>32</v>
      </c>
      <c r="AB34" s="17" t="s">
        <v>32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2021-04-26T17:46:43Z</dcterms:modified>
</cp:coreProperties>
</file>