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z00520787\Documents\Metting\98\comments\1st\[98e][325] NR_DL256QAM_FR2_Demod\"/>
    </mc:Choice>
  </mc:AlternateContent>
  <bookViews>
    <workbookView xWindow="-120" yWindow="-120" windowWidth="29040" windowHeight="15840" tabRatio="833" activeTab="1"/>
  </bookViews>
  <sheets>
    <sheet name="Title" sheetId="1" r:id="rId1"/>
    <sheet name="Summary" sheetId="2" r:id="rId2"/>
    <sheet name="TDLA" sheetId="3" r:id="rId3"/>
    <sheet name="TDLD" sheetId="11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2" l="1"/>
  <c r="J57" i="11" l="1"/>
  <c r="K5" i="2" s="1"/>
  <c r="I57" i="11"/>
  <c r="J5" i="2" s="1"/>
  <c r="H57" i="11"/>
  <c r="I5" i="2" s="1"/>
  <c r="A30" i="1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J57" i="3"/>
  <c r="K4" i="2" s="1"/>
  <c r="I57" i="3"/>
  <c r="J4" i="2" s="1"/>
  <c r="H57" i="3"/>
  <c r="I4" i="2" s="1"/>
  <c r="A30" i="3"/>
  <c r="A31" i="3" s="1"/>
  <c r="A32" i="3" s="1"/>
  <c r="A33" i="3" s="1"/>
  <c r="A34" i="3" s="1"/>
  <c r="A35" i="3" s="1"/>
  <c r="A36" i="3" s="1"/>
  <c r="N11" i="2"/>
  <c r="P11" i="2" s="1"/>
  <c r="M11" i="2"/>
  <c r="N10" i="2"/>
  <c r="P10" i="2" s="1"/>
  <c r="M10" i="2"/>
  <c r="L10" i="2"/>
  <c r="A42" i="11" l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B57" i="11"/>
  <c r="C5" i="2" s="1"/>
  <c r="F57" i="11"/>
  <c r="G5" i="2" s="1"/>
  <c r="G57" i="11"/>
  <c r="H5" i="2" s="1"/>
  <c r="D57" i="11"/>
  <c r="E5" i="2" s="1"/>
  <c r="C57" i="11"/>
  <c r="D5" i="2" s="1"/>
  <c r="E57" i="11"/>
  <c r="A37" i="3"/>
  <c r="A38" i="3" l="1"/>
  <c r="A39" i="3" s="1"/>
  <c r="M5" i="2" l="1"/>
  <c r="N5" i="2"/>
  <c r="L5" i="2"/>
  <c r="A40" i="3"/>
  <c r="G57" i="3" l="1"/>
  <c r="H4" i="2" s="1"/>
  <c r="A41" i="3"/>
  <c r="A42" i="3" s="1"/>
  <c r="A43" i="3" s="1"/>
  <c r="A44" i="3" l="1"/>
  <c r="A45" i="3" s="1"/>
  <c r="B57" i="3"/>
  <c r="C4" i="2" s="1"/>
  <c r="E57" i="3"/>
  <c r="F4" i="2" s="1"/>
  <c r="C57" i="3"/>
  <c r="D57" i="3" l="1"/>
  <c r="A46" i="3"/>
  <c r="A47" i="3" s="1"/>
  <c r="A48" i="3" s="1"/>
  <c r="A49" i="3" s="1"/>
  <c r="A50" i="3" s="1"/>
  <c r="A51" i="3" s="1"/>
  <c r="A52" i="3" s="1"/>
  <c r="A53" i="3" s="1"/>
  <c r="A54" i="3" s="1"/>
  <c r="A55" i="3" s="1"/>
  <c r="F57" i="3"/>
  <c r="G4" i="2" s="1"/>
  <c r="L4" i="2" l="1"/>
  <c r="M4" i="2"/>
  <c r="N4" i="2"/>
</calcChain>
</file>

<file path=xl/sharedStrings.xml><?xml version="1.0" encoding="utf-8"?>
<sst xmlns="http://schemas.openxmlformats.org/spreadsheetml/2006/main" count="64" uniqueCount="28">
  <si>
    <t>Intel</t>
  </si>
  <si>
    <t>STD</t>
  </si>
  <si>
    <t>SPAN</t>
  </si>
  <si>
    <t>AVE</t>
  </si>
  <si>
    <t>Channel Bandwidth</t>
  </si>
  <si>
    <t>Company 4</t>
  </si>
  <si>
    <t>Company 5</t>
  </si>
  <si>
    <t>Company 6</t>
  </si>
  <si>
    <t>Company 7</t>
  </si>
  <si>
    <t>Company 8</t>
  </si>
  <si>
    <t>Company 9</t>
  </si>
  <si>
    <t>Alignment results</t>
  </si>
  <si>
    <t>Impairment results</t>
  </si>
  <si>
    <t>Margin</t>
  </si>
  <si>
    <t>Req</t>
  </si>
  <si>
    <t xml:space="preserve">Absolute Throughput </t>
    <phoneticPr fontId="0" type="noConversion"/>
  </si>
  <si>
    <t>SNR [dB]</t>
    <phoneticPr fontId="0" type="noConversion"/>
  </si>
  <si>
    <t>SNR at 70% @ Max TP</t>
  </si>
  <si>
    <t>Test point</t>
  </si>
  <si>
    <t>Max tput</t>
  </si>
  <si>
    <t>bps</t>
  </si>
  <si>
    <t>TDLA</t>
  </si>
  <si>
    <t>TDLD</t>
  </si>
  <si>
    <t>Company 3</t>
  </si>
  <si>
    <t>Company 2</t>
  </si>
  <si>
    <t>China Telecom</t>
    <phoneticPr fontId="7" type="noConversion"/>
  </si>
  <si>
    <t>Ericsson</t>
  </si>
  <si>
    <t>Huawei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</si>
</sst>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"/>
  </numFmts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等线"/>
      <family val="2"/>
      <scheme val="minor"/>
    </font>
    <font>
      <b/>
      <sz val="20"/>
      <name val="Arial"/>
      <family val="2"/>
    </font>
    <font>
      <sz val="11"/>
      <name val="等线"/>
      <family val="2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textRotation="90" wrapText="1"/>
    </xf>
    <xf numFmtId="0" fontId="0" fillId="0" borderId="3" xfId="1" applyFont="1" applyFill="1" applyBorder="1" applyAlignment="1">
      <alignment horizontal="center" vertical="center" textRotation="90" wrapText="1"/>
    </xf>
    <xf numFmtId="176" fontId="0" fillId="2" borderId="2" xfId="1" applyNumberFormat="1" applyFont="1" applyFill="1" applyBorder="1" applyAlignment="1">
      <alignment horizontal="center" vertical="center" textRotation="90"/>
    </xf>
    <xf numFmtId="176" fontId="0" fillId="2" borderId="4" xfId="1" applyNumberFormat="1" applyFont="1" applyFill="1" applyBorder="1" applyAlignment="1">
      <alignment horizontal="center" vertical="center" textRotation="90"/>
    </xf>
    <xf numFmtId="177" fontId="0" fillId="0" borderId="7" xfId="0" applyNumberFormat="1" applyBorder="1" applyAlignment="1">
      <alignment horizontal="center"/>
    </xf>
    <xf numFmtId="177" fontId="0" fillId="2" borderId="7" xfId="1" applyNumberFormat="1" applyFont="1" applyFill="1" applyBorder="1" applyAlignment="1">
      <alignment horizontal="center"/>
    </xf>
    <xf numFmtId="177" fontId="0" fillId="2" borderId="8" xfId="1" applyNumberFormat="1" applyFont="1" applyFill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2" borderId="11" xfId="1" applyNumberFormat="1" applyFont="1" applyFill="1" applyBorder="1" applyAlignment="1">
      <alignment horizontal="center"/>
    </xf>
    <xf numFmtId="177" fontId="0" fillId="2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3" borderId="4" xfId="1" applyNumberFormat="1" applyFont="1" applyFill="1" applyBorder="1" applyAlignment="1">
      <alignment horizontal="center" vertical="center" textRotation="90"/>
    </xf>
    <xf numFmtId="177" fontId="0" fillId="0" borderId="15" xfId="0" applyNumberFormat="1" applyBorder="1" applyAlignment="1">
      <alignment horizontal="center"/>
    </xf>
    <xf numFmtId="177" fontId="0" fillId="2" borderId="17" xfId="1" applyNumberFormat="1" applyFont="1" applyFill="1" applyBorder="1" applyAlignment="1">
      <alignment horizontal="center"/>
    </xf>
    <xf numFmtId="177" fontId="0" fillId="4" borderId="6" xfId="1" applyNumberFormat="1" applyFont="1" applyFill="1" applyBorder="1" applyAlignment="1">
      <alignment horizontal="center"/>
    </xf>
    <xf numFmtId="177" fontId="0" fillId="4" borderId="18" xfId="1" applyNumberFormat="1" applyFont="1" applyFill="1" applyBorder="1" applyAlignment="1">
      <alignment horizontal="center"/>
    </xf>
    <xf numFmtId="177" fontId="0" fillId="2" borderId="19" xfId="1" applyNumberFormat="1" applyFont="1" applyFill="1" applyBorder="1" applyAlignment="1">
      <alignment horizontal="center"/>
    </xf>
    <xf numFmtId="177" fontId="0" fillId="4" borderId="10" xfId="1" applyNumberFormat="1" applyFont="1" applyFill="1" applyBorder="1" applyAlignment="1">
      <alignment horizontal="center"/>
    </xf>
    <xf numFmtId="177" fontId="0" fillId="4" borderId="20" xfId="1" applyNumberFormat="1" applyFont="1" applyFill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6" fontId="0" fillId="2" borderId="22" xfId="1" applyNumberFormat="1" applyFont="1" applyFill="1" applyBorder="1" applyAlignment="1">
      <alignment horizontal="center" vertical="center" textRotation="90"/>
    </xf>
    <xf numFmtId="9" fontId="2" fillId="0" borderId="0" xfId="1" applyNumberFormat="1" applyFont="1"/>
    <xf numFmtId="2" fontId="3" fillId="0" borderId="0" xfId="1" applyNumberFormat="1"/>
    <xf numFmtId="177" fontId="3" fillId="0" borderId="0" xfId="1" applyNumberFormat="1"/>
    <xf numFmtId="0" fontId="2" fillId="0" borderId="0" xfId="1" applyFont="1"/>
    <xf numFmtId="0" fontId="3" fillId="0" borderId="0" xfId="1"/>
    <xf numFmtId="9" fontId="0" fillId="0" borderId="0" xfId="0" applyNumberFormat="1" applyAlignment="1">
      <alignment horizontal="right"/>
    </xf>
    <xf numFmtId="177" fontId="3" fillId="0" borderId="0" xfId="1" applyNumberFormat="1" applyFont="1" applyBorder="1"/>
    <xf numFmtId="0" fontId="0" fillId="0" borderId="0" xfId="1" applyFont="1"/>
    <xf numFmtId="0" fontId="0" fillId="0" borderId="0" xfId="0" applyBorder="1"/>
    <xf numFmtId="2" fontId="0" fillId="2" borderId="9" xfId="0" applyNumberFormat="1" applyFill="1" applyBorder="1"/>
    <xf numFmtId="0" fontId="0" fillId="0" borderId="9" xfId="1" applyFont="1" applyBorder="1" applyAlignment="1">
      <alignment horizontal="center" vertical="center" textRotation="90"/>
    </xf>
    <xf numFmtId="0" fontId="0" fillId="0" borderId="9" xfId="0" applyBorder="1"/>
    <xf numFmtId="9" fontId="0" fillId="0" borderId="0" xfId="0" applyNumberFormat="1" applyAlignment="1">
      <alignment horizontal="right" wrapText="1"/>
    </xf>
    <xf numFmtId="0" fontId="1" fillId="0" borderId="0" xfId="1" applyFont="1" applyAlignment="1">
      <alignment horizontal="right"/>
    </xf>
    <xf numFmtId="9" fontId="6" fillId="0" borderId="0" xfId="1" applyNumberFormat="1" applyFont="1" applyAlignment="1">
      <alignment horizontal="right"/>
    </xf>
    <xf numFmtId="177" fontId="6" fillId="0" borderId="0" xfId="1" applyNumberFormat="1" applyFont="1" applyBorder="1"/>
    <xf numFmtId="0" fontId="6" fillId="0" borderId="0" xfId="1" applyFont="1" applyAlignment="1">
      <alignment horizontal="right"/>
    </xf>
    <xf numFmtId="1" fontId="1" fillId="0" borderId="0" xfId="0" applyNumberFormat="1" applyFont="1" applyFill="1" applyAlignment="1"/>
    <xf numFmtId="177" fontId="0" fillId="0" borderId="23" xfId="0" applyNumberFormat="1" applyBorder="1" applyAlignment="1">
      <alignment horizontal="center"/>
    </xf>
    <xf numFmtId="177" fontId="0" fillId="0" borderId="0" xfId="0" applyNumberFormat="1"/>
    <xf numFmtId="1" fontId="0" fillId="2" borderId="9" xfId="0" applyNumberFormat="1" applyFont="1" applyFill="1" applyBorder="1"/>
    <xf numFmtId="1" fontId="0" fillId="2" borderId="9" xfId="0" applyNumberFormat="1" applyFont="1" applyFill="1" applyBorder="1" applyAlignment="1"/>
    <xf numFmtId="1" fontId="0" fillId="4" borderId="9" xfId="0" applyNumberFormat="1" applyFont="1" applyFill="1" applyBorder="1" applyAlignment="1"/>
    <xf numFmtId="1" fontId="0" fillId="4" borderId="9" xfId="0" applyNumberFormat="1" applyFont="1" applyFill="1" applyBorder="1" applyAlignment="1">
      <alignment wrapText="1"/>
    </xf>
    <xf numFmtId="177" fontId="0" fillId="0" borderId="17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7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0" fontId="0" fillId="0" borderId="16" xfId="1" applyFont="1" applyFill="1" applyBorder="1" applyAlignment="1">
      <alignment vertical="center" textRotation="90" wrapText="1"/>
    </xf>
    <xf numFmtId="0" fontId="0" fillId="0" borderId="16" xfId="1" applyFont="1" applyBorder="1" applyAlignment="1">
      <alignment vertical="center" textRotation="90" wrapText="1"/>
    </xf>
    <xf numFmtId="1" fontId="0" fillId="2" borderId="9" xfId="0" applyNumberFormat="1" applyFill="1" applyBorder="1"/>
    <xf numFmtId="1" fontId="0" fillId="4" borderId="9" xfId="0" applyNumberFormat="1" applyFill="1" applyBorder="1"/>
    <xf numFmtId="1" fontId="0" fillId="4" borderId="9" xfId="0" applyNumberForma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9" fontId="5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</cellXfs>
  <cellStyles count="2">
    <cellStyle name="Normal_Chan_est_experiments_Cases 46.1 - 46.5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TDLA!$B$28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TDLA!$B$29:$B$55</c:f>
              <c:numCache>
                <c:formatCode>0</c:formatCode>
                <c:ptCount val="27"/>
                <c:pt idx="0">
                  <c:v>21824384</c:v>
                </c:pt>
                <c:pt idx="1">
                  <c:v>30390817</c:v>
                </c:pt>
                <c:pt idx="2">
                  <c:v>37367715</c:v>
                </c:pt>
                <c:pt idx="3">
                  <c:v>42532521</c:v>
                </c:pt>
                <c:pt idx="4">
                  <c:v>47196458</c:v>
                </c:pt>
                <c:pt idx="5">
                  <c:v>52467818</c:v>
                </c:pt>
                <c:pt idx="6">
                  <c:v>57454932</c:v>
                </c:pt>
                <c:pt idx="7">
                  <c:v>61819973</c:v>
                </c:pt>
                <c:pt idx="8">
                  <c:v>65317346</c:v>
                </c:pt>
                <c:pt idx="9">
                  <c:v>67432965</c:v>
                </c:pt>
                <c:pt idx="10">
                  <c:v>69465960</c:v>
                </c:pt>
                <c:pt idx="11">
                  <c:v>72332950</c:v>
                </c:pt>
                <c:pt idx="12">
                  <c:v>76086458</c:v>
                </c:pt>
                <c:pt idx="13">
                  <c:v>81605988</c:v>
                </c:pt>
                <c:pt idx="14">
                  <c:v>88547547</c:v>
                </c:pt>
                <c:pt idx="15">
                  <c:v>96729373</c:v>
                </c:pt>
                <c:pt idx="16">
                  <c:v>105419954</c:v>
                </c:pt>
                <c:pt idx="17">
                  <c:v>113891732</c:v>
                </c:pt>
                <c:pt idx="18">
                  <c:v>121316737</c:v>
                </c:pt>
                <c:pt idx="19">
                  <c:v>127065841</c:v>
                </c:pt>
                <c:pt idx="20">
                  <c:v>131192527</c:v>
                </c:pt>
                <c:pt idx="21">
                  <c:v>133695434</c:v>
                </c:pt>
                <c:pt idx="22">
                  <c:v>135192009</c:v>
                </c:pt>
                <c:pt idx="23">
                  <c:v>135877661</c:v>
                </c:pt>
                <c:pt idx="24">
                  <c:v>136245721</c:v>
                </c:pt>
                <c:pt idx="25">
                  <c:v>136409925</c:v>
                </c:pt>
                <c:pt idx="26">
                  <c:v>136490758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2"/>
          <c:order val="1"/>
          <c:tx>
            <c:strRef>
              <c:f>TDLA!$C$28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TDLA!$C$29:$C$55</c:f>
              <c:numCache>
                <c:formatCode>0</c:formatCode>
                <c:ptCount val="27"/>
                <c:pt idx="0">
                  <c:v>24845172</c:v>
                </c:pt>
                <c:pt idx="1">
                  <c:v>34581218</c:v>
                </c:pt>
                <c:pt idx="2">
                  <c:v>41078667</c:v>
                </c:pt>
                <c:pt idx="3">
                  <c:v>46288513</c:v>
                </c:pt>
                <c:pt idx="4">
                  <c:v>51659117</c:v>
                </c:pt>
                <c:pt idx="5">
                  <c:v>56315570</c:v>
                </c:pt>
                <c:pt idx="6">
                  <c:v>59785549</c:v>
                </c:pt>
                <c:pt idx="7">
                  <c:v>62162043</c:v>
                </c:pt>
                <c:pt idx="8">
                  <c:v>64317395</c:v>
                </c:pt>
                <c:pt idx="9">
                  <c:v>67461709</c:v>
                </c:pt>
                <c:pt idx="10">
                  <c:v>71037932</c:v>
                </c:pt>
                <c:pt idx="11">
                  <c:v>76959676</c:v>
                </c:pt>
                <c:pt idx="12">
                  <c:v>84046292</c:v>
                </c:pt>
                <c:pt idx="13">
                  <c:v>92876634</c:v>
                </c:pt>
                <c:pt idx="14">
                  <c:v>103313845</c:v>
                </c:pt>
                <c:pt idx="15">
                  <c:v>114001832</c:v>
                </c:pt>
                <c:pt idx="16">
                  <c:v>122778818</c:v>
                </c:pt>
                <c:pt idx="17">
                  <c:v>129520152</c:v>
                </c:pt>
                <c:pt idx="18">
                  <c:v>133574119</c:v>
                </c:pt>
                <c:pt idx="19">
                  <c:v>135182593</c:v>
                </c:pt>
                <c:pt idx="20">
                  <c:v>136022088</c:v>
                </c:pt>
                <c:pt idx="21">
                  <c:v>136322137</c:v>
                </c:pt>
                <c:pt idx="22">
                  <c:v>136459866</c:v>
                </c:pt>
                <c:pt idx="23">
                  <c:v>136522170</c:v>
                </c:pt>
                <c:pt idx="24">
                  <c:v>136541027</c:v>
                </c:pt>
                <c:pt idx="25">
                  <c:v>136541027</c:v>
                </c:pt>
                <c:pt idx="26">
                  <c:v>136541027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9F4-4F78-A0FC-593F288FFFAC}"/>
            </c:ext>
          </c:extLst>
        </c:ser>
        <c:ser>
          <c:idx val="4"/>
          <c:order val="2"/>
          <c:tx>
            <c:strRef>
              <c:f>TDLA!$D$28</c:f>
              <c:strCache>
                <c:ptCount val="1"/>
                <c:pt idx="0">
                  <c:v>Company 3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TDLA!$D$29:$D$55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5"/>
          <c:order val="3"/>
          <c:tx>
            <c:strRef>
              <c:f>TDLA!$E$28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TDLA!$E$29:$E$55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9F4-4F78-A0FC-593F288FFFAC}"/>
            </c:ext>
          </c:extLst>
        </c:ser>
        <c:ser>
          <c:idx val="7"/>
          <c:order val="4"/>
          <c:tx>
            <c:strRef>
              <c:f>TDLA!$F$28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TDLA!$F$29:$F$55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8"/>
          <c:order val="5"/>
          <c:tx>
            <c:strRef>
              <c:f>TDLA!$G$28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TDLA!$G$29:$G$55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9F4-4F78-A0FC-593F288FFFAC}"/>
            </c:ext>
          </c:extLst>
        </c:ser>
        <c:ser>
          <c:idx val="10"/>
          <c:order val="6"/>
          <c:tx>
            <c:strRef>
              <c:f>TDLA!$H$28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TDLA!$H$29:$H$55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1"/>
          <c:order val="7"/>
          <c:tx>
            <c:strRef>
              <c:f>TDLA!$I$28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TDLA!$I$29:$I$55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9F4-4F78-A0FC-593F288FFFAC}"/>
            </c:ext>
          </c:extLst>
        </c:ser>
        <c:ser>
          <c:idx val="13"/>
          <c:order val="8"/>
          <c:tx>
            <c:strRef>
              <c:f>TDLA!$J$28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TDLA!$J$29:$J$55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3076848"/>
        <c:axId val="-603085008"/>
      </c:scatterChart>
      <c:valAx>
        <c:axId val="-603076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603085008"/>
        <c:crosses val="autoZero"/>
        <c:crossBetween val="midCat"/>
        <c:majorUnit val="1"/>
      </c:valAx>
      <c:valAx>
        <c:axId val="-6030850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60307684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TDLD!$B$28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TDLD!$B$29:$B$55</c:f>
              <c:numCache>
                <c:formatCode>0</c:formatCode>
                <c:ptCount val="27"/>
                <c:pt idx="0">
                  <c:v>18979411.199999999</c:v>
                </c:pt>
                <c:pt idx="1">
                  <c:v>27025178.400869999</c:v>
                </c:pt>
                <c:pt idx="2">
                  <c:v>34179624.266670004</c:v>
                </c:pt>
                <c:pt idx="3">
                  <c:v>40326693.835320003</c:v>
                </c:pt>
                <c:pt idx="4">
                  <c:v>46022901.866669998</c:v>
                </c:pt>
                <c:pt idx="5">
                  <c:v>52080193.300049998</c:v>
                </c:pt>
                <c:pt idx="6">
                  <c:v>57217772.266670004</c:v>
                </c:pt>
                <c:pt idx="7">
                  <c:v>60469107.615359999</c:v>
                </c:pt>
                <c:pt idx="8">
                  <c:v>63239497.866669998</c:v>
                </c:pt>
                <c:pt idx="9">
                  <c:v>65873095.395159997</c:v>
                </c:pt>
                <c:pt idx="10">
                  <c:v>69036676.533329993</c:v>
                </c:pt>
                <c:pt idx="11">
                  <c:v>74725810.179590002</c:v>
                </c:pt>
                <c:pt idx="12">
                  <c:v>82082392.266670004</c:v>
                </c:pt>
                <c:pt idx="13">
                  <c:v>90372476.928189993</c:v>
                </c:pt>
                <c:pt idx="14">
                  <c:v>98909409.599999994</c:v>
                </c:pt>
                <c:pt idx="15">
                  <c:v>106872688.258</c:v>
                </c:pt>
                <c:pt idx="16">
                  <c:v>113596570.13330001</c:v>
                </c:pt>
                <c:pt idx="17">
                  <c:v>118377799.91240001</c:v>
                </c:pt>
                <c:pt idx="18">
                  <c:v>122045277.0667</c:v>
                </c:pt>
                <c:pt idx="19">
                  <c:v>124819243.2828</c:v>
                </c:pt>
                <c:pt idx="20">
                  <c:v>127032204</c:v>
                </c:pt>
                <c:pt idx="21">
                  <c:v>128884827.7098</c:v>
                </c:pt>
                <c:pt idx="22">
                  <c:v>130410328.2667</c:v>
                </c:pt>
                <c:pt idx="23">
                  <c:v>131659308.02779999</c:v>
                </c:pt>
                <c:pt idx="24">
                  <c:v>132685880.2667</c:v>
                </c:pt>
                <c:pt idx="25">
                  <c:v>133528013.14390001</c:v>
                </c:pt>
                <c:pt idx="26">
                  <c:v>134215813.33329999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387-4D45-B9BE-8698B450C242}"/>
            </c:ext>
          </c:extLst>
        </c:ser>
        <c:ser>
          <c:idx val="2"/>
          <c:order val="1"/>
          <c:tx>
            <c:strRef>
              <c:f>TDLD!$C$28</c:f>
              <c:strCache>
                <c:ptCount val="1"/>
                <c:pt idx="0">
                  <c:v>Company 2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TDLD!$C$29:$C$55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387-4D45-B9BE-8698B450C242}"/>
            </c:ext>
          </c:extLst>
        </c:ser>
        <c:ser>
          <c:idx val="4"/>
          <c:order val="2"/>
          <c:tx>
            <c:strRef>
              <c:f>TDLD!$D$28</c:f>
              <c:strCache>
                <c:ptCount val="1"/>
                <c:pt idx="0">
                  <c:v>Company 3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TDLD!$D$29:$D$55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387-4D45-B9BE-8698B450C242}"/>
            </c:ext>
          </c:extLst>
        </c:ser>
        <c:ser>
          <c:idx val="5"/>
          <c:order val="3"/>
          <c:tx>
            <c:strRef>
              <c:f>TDLD!$E$28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TDLD!$E$29:$E$55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387-4D45-B9BE-8698B450C242}"/>
            </c:ext>
          </c:extLst>
        </c:ser>
        <c:ser>
          <c:idx val="7"/>
          <c:order val="4"/>
          <c:tx>
            <c:strRef>
              <c:f>TDLD!$F$28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TDLD!$F$29:$F$55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387-4D45-B9BE-8698B450C242}"/>
            </c:ext>
          </c:extLst>
        </c:ser>
        <c:ser>
          <c:idx val="8"/>
          <c:order val="5"/>
          <c:tx>
            <c:strRef>
              <c:f>TDLD!$G$28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TDLD!$G$29:$G$55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387-4D45-B9BE-8698B450C242}"/>
            </c:ext>
          </c:extLst>
        </c:ser>
        <c:ser>
          <c:idx val="10"/>
          <c:order val="6"/>
          <c:tx>
            <c:strRef>
              <c:f>TDLD!$H$28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TDLD!$H$29:$H$55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387-4D45-B9BE-8698B450C242}"/>
            </c:ext>
          </c:extLst>
        </c:ser>
        <c:ser>
          <c:idx val="11"/>
          <c:order val="7"/>
          <c:tx>
            <c:strRef>
              <c:f>TDLD!$I$28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TDLD!$I$29:$I$55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A387-4D45-B9BE-8698B450C242}"/>
            </c:ext>
          </c:extLst>
        </c:ser>
        <c:ser>
          <c:idx val="13"/>
          <c:order val="8"/>
          <c:tx>
            <c:strRef>
              <c:f>TDLD!$J$28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TDLD!$J$29:$J$55</c:f>
              <c:numCache>
                <c:formatCode>0</c:formatCode>
                <c:ptCount val="2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A387-4D45-B9BE-8698B450C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3083920"/>
        <c:axId val="-603077936"/>
      </c:scatterChart>
      <c:valAx>
        <c:axId val="-60308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603077936"/>
        <c:crosses val="autoZero"/>
        <c:crossBetween val="midCat"/>
        <c:majorUnit val="1"/>
      </c:valAx>
      <c:valAx>
        <c:axId val="-6030779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60308392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B3CBF07-2256-4005-9BB0-1BA5856177F8}"/>
            </a:ext>
          </a:extLst>
        </xdr:cNvPr>
        <xdr:cNvSpPr txBox="1"/>
      </xdr:nvSpPr>
      <xdr:spPr>
        <a:xfrm>
          <a:off x="609600" y="190500"/>
          <a:ext cx="6096000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RAN4#98-e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R4-2101251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25 January – 5 February, 2020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7.10.1.1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simulation results FR2 DL 256QAM demodulation requirements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FR2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256QAM demodulation requirements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 and [2].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R4-2012666 “WF on UE demodulation and CSI reporting requirements for FR2 DL 256QAM”,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China Telecom, RAN4 #96-e, August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R4-2017536 “WF on UE demodulation and CSI reporting requirements for FR2 DL 256QAM”, China Telecom, RAN4 #97-e, November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10884</xdr:colOff>
      <xdr:row>0</xdr:row>
      <xdr:rowOff>73479</xdr:rowOff>
    </xdr:from>
    <xdr:to>
      <xdr:col>18</xdr:col>
      <xdr:colOff>270781</xdr:colOff>
      <xdr:row>25</xdr:row>
      <xdr:rowOff>54429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49129BA-D95D-4CD0-8F04-C469B5AC4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0" sqref="P20"/>
    </sheetView>
  </sheetViews>
  <sheetFormatPr defaultRowHeight="14.25" x14ac:dyDescent="0.2"/>
  <sheetData/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tabSelected="1" workbookViewId="0">
      <selection activeCell="F11" sqref="F11"/>
    </sheetView>
  </sheetViews>
  <sheetFormatPr defaultRowHeight="14.25" x14ac:dyDescent="0.2"/>
  <cols>
    <col min="2" max="2" width="13.125" customWidth="1"/>
  </cols>
  <sheetData>
    <row r="2" spans="2:17" ht="24" thickBot="1" x14ac:dyDescent="0.4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7" ht="65.099999999999994" customHeight="1" thickBot="1" x14ac:dyDescent="0.25">
      <c r="B3" s="1" t="s">
        <v>4</v>
      </c>
      <c r="C3" s="2" t="s">
        <v>0</v>
      </c>
      <c r="D3" s="3" t="s">
        <v>25</v>
      </c>
      <c r="E3" s="3" t="s">
        <v>26</v>
      </c>
      <c r="F3" s="3" t="s">
        <v>27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4" t="s">
        <v>1</v>
      </c>
      <c r="M3" s="4" t="s">
        <v>2</v>
      </c>
      <c r="N3" s="5" t="s">
        <v>3</v>
      </c>
    </row>
    <row r="4" spans="2:17" x14ac:dyDescent="0.2">
      <c r="B4" s="51" t="s">
        <v>21</v>
      </c>
      <c r="C4" s="41">
        <f>TDLA!B57</f>
        <v>18.864242756129414</v>
      </c>
      <c r="D4" s="41">
        <v>17.8</v>
      </c>
      <c r="E4" s="41">
        <v>17.3</v>
      </c>
      <c r="F4" s="41" t="str">
        <f>TDLA!E57</f>
        <v/>
      </c>
      <c r="G4" s="41" t="str">
        <f>TDLA!F57</f>
        <v/>
      </c>
      <c r="H4" s="41" t="str">
        <f>TDLA!G57</f>
        <v/>
      </c>
      <c r="I4" s="41" t="str">
        <f>TDLA!H57</f>
        <v/>
      </c>
      <c r="J4" s="41" t="str">
        <f>TDLA!I57</f>
        <v/>
      </c>
      <c r="K4" s="41" t="str">
        <f>TDLA!J57</f>
        <v/>
      </c>
      <c r="L4" s="15">
        <f>STDEV(C4,D4,E4,F4,G4,H4,I4,J4,K4)</f>
        <v>0.79890216798609259</v>
      </c>
      <c r="M4" s="7">
        <f>MAX(C4,D4,E4,F4,G4,H4,I4,J4,K4)-MIN(C4,D4,E4,F4,G4,H4,I4,J4,K4)</f>
        <v>1.5642427561294134</v>
      </c>
      <c r="N4" s="8">
        <f>AVERAGE(C4,D4,E4,F4,G4,H4,I4,J4,K4)</f>
        <v>17.988080918709802</v>
      </c>
      <c r="Q4" s="42"/>
    </row>
    <row r="5" spans="2:17" ht="15" thickBot="1" x14ac:dyDescent="0.25">
      <c r="B5" s="12" t="s">
        <v>22</v>
      </c>
      <c r="C5" s="52">
        <f>TDLD!B57</f>
        <v>17.620170700532846</v>
      </c>
      <c r="D5" s="52" t="str">
        <f>TDLD!C57</f>
        <v/>
      </c>
      <c r="E5" s="52" t="str">
        <f>TDLD!D57</f>
        <v/>
      </c>
      <c r="F5" s="52">
        <v>17.11</v>
      </c>
      <c r="G5" s="52" t="str">
        <f>TDLD!F57</f>
        <v/>
      </c>
      <c r="H5" s="52" t="str">
        <f>TDLD!G57</f>
        <v/>
      </c>
      <c r="I5" s="52" t="str">
        <f>TDLD!H57</f>
        <v/>
      </c>
      <c r="J5" s="52" t="str">
        <f>TDLD!I57</f>
        <v/>
      </c>
      <c r="K5" s="52" t="str">
        <f>TDLD!J57</f>
        <v/>
      </c>
      <c r="L5" s="18">
        <f>STDEV(C5,D5,E5,F5,G5,H5,I5,J5,K5)</f>
        <v>0.36074516190946709</v>
      </c>
      <c r="M5" s="10">
        <f t="shared" ref="M5" si="0">MAX(C5,D5,E5,F5,G5,H5,I5,J5,K5)-MIN(C5,D5,E5,F5,G5,H5,I5,J5,K5)</f>
        <v>0.51017070053284641</v>
      </c>
      <c r="N5" s="11">
        <f t="shared" ref="N5" si="1">AVERAGE(C5,D5,E5,F5,G5,H5,I5,J5,K5)</f>
        <v>17.365085350266423</v>
      </c>
      <c r="Q5" s="42"/>
    </row>
    <row r="8" spans="2:17" ht="24" thickBot="1" x14ac:dyDescent="0.4">
      <c r="B8" s="58" t="s">
        <v>12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2:17" ht="65.099999999999994" customHeight="1" thickBot="1" x14ac:dyDescent="0.25">
      <c r="B9" s="1" t="s">
        <v>4</v>
      </c>
      <c r="C9" s="2" t="s">
        <v>0</v>
      </c>
      <c r="D9" s="3" t="s">
        <v>25</v>
      </c>
      <c r="E9" s="3" t="s">
        <v>26</v>
      </c>
      <c r="F9" s="3" t="s">
        <v>27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4" t="s">
        <v>1</v>
      </c>
      <c r="M9" s="4" t="s">
        <v>2</v>
      </c>
      <c r="N9" s="4" t="s">
        <v>3</v>
      </c>
      <c r="O9" s="22" t="s">
        <v>13</v>
      </c>
      <c r="P9" s="13" t="s">
        <v>14</v>
      </c>
    </row>
    <row r="10" spans="2:17" x14ac:dyDescent="0.2">
      <c r="B10" s="51" t="s">
        <v>21</v>
      </c>
      <c r="C10" s="47">
        <v>21.4</v>
      </c>
      <c r="D10" s="6">
        <v>20.6</v>
      </c>
      <c r="E10" s="6">
        <v>19.8</v>
      </c>
      <c r="F10" s="6"/>
      <c r="G10" s="49"/>
      <c r="H10" s="6"/>
      <c r="I10" s="6"/>
      <c r="J10" s="6"/>
      <c r="K10" s="14"/>
      <c r="L10" s="15">
        <f>STDEV(C10,D10,E10,F10,G10,H10,I10,J10,K10)</f>
        <v>0.79999999999999893</v>
      </c>
      <c r="M10" s="7">
        <f>MAX(C10,D10,E10,F10,G10,H10,I10,J10,K10)-MIN(C10,D10,E10,F10,G10,H10,I10,J10,K10)</f>
        <v>1.5999999999999979</v>
      </c>
      <c r="N10" s="7">
        <f>AVERAGE(C10,D10,E10,F10,G10,H10,I10,J10,K10)</f>
        <v>20.599999999999998</v>
      </c>
      <c r="O10" s="16">
        <v>0.8</v>
      </c>
      <c r="P10" s="17">
        <f>N10+O10</f>
        <v>21.4</v>
      </c>
    </row>
    <row r="11" spans="2:17" ht="15" thickBot="1" x14ac:dyDescent="0.25">
      <c r="B11" s="12" t="s">
        <v>22</v>
      </c>
      <c r="C11" s="48">
        <v>20.100000000000001</v>
      </c>
      <c r="D11" s="9"/>
      <c r="E11" s="9"/>
      <c r="F11" s="9">
        <v>19.61</v>
      </c>
      <c r="G11" s="50"/>
      <c r="H11" s="9"/>
      <c r="I11" s="9"/>
      <c r="J11" s="9"/>
      <c r="K11" s="21"/>
      <c r="L11" s="18">
        <f>STDEV(C11,D11,E11,F11,G11,H11,I11,J11,K11)</f>
        <v>0.34648232278140967</v>
      </c>
      <c r="M11" s="10">
        <f t="shared" ref="M11" si="2">MAX(C11,D11,E11,F11,G11,H11,I11,J11,K11)-MIN(C11,D11,E11,F11,G11,H11,I11,J11,K11)</f>
        <v>0.49000000000000199</v>
      </c>
      <c r="N11" s="10">
        <f t="shared" ref="N11" si="3">AVERAGE(C11,D11,E11,F11,G11,H11,I11,J11,K11)</f>
        <v>19.855</v>
      </c>
      <c r="O11" s="19">
        <v>0.8</v>
      </c>
      <c r="P11" s="20">
        <f t="shared" ref="P11" si="4">N11+O11</f>
        <v>20.655000000000001</v>
      </c>
    </row>
  </sheetData>
  <mergeCells count="2">
    <mergeCell ref="B2:N2"/>
    <mergeCell ref="B8:P8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4" zoomScale="70" zoomScaleNormal="70" workbookViewId="0">
      <selection activeCell="C28" sqref="C28:C55"/>
    </sheetView>
  </sheetViews>
  <sheetFormatPr defaultRowHeight="14.25" x14ac:dyDescent="0.2"/>
  <cols>
    <col min="2" max="19" width="11.75" customWidth="1"/>
  </cols>
  <sheetData>
    <row r="1" spans="1:19" x14ac:dyDescent="0.2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 x14ac:dyDescent="0.2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 x14ac:dyDescent="0.2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 x14ac:dyDescent="0.2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 x14ac:dyDescent="0.2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 x14ac:dyDescent="0.2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 x14ac:dyDescent="0.2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 x14ac:dyDescent="0.2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 x14ac:dyDescent="0.2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 x14ac:dyDescent="0.2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 x14ac:dyDescent="0.2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 x14ac:dyDescent="0.2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 x14ac:dyDescent="0.2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 x14ac:dyDescent="0.2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 x14ac:dyDescent="0.2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 x14ac:dyDescent="0.2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 x14ac:dyDescent="0.2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 x14ac:dyDescent="0.2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 x14ac:dyDescent="0.2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 x14ac:dyDescent="0.2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x14ac:dyDescent="0.2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 x14ac:dyDescent="0.2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 x14ac:dyDescent="0.2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 x14ac:dyDescent="0.2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 x14ac:dyDescent="0.2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 x14ac:dyDescent="0.2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6.25" x14ac:dyDescent="0.4">
      <c r="A27" s="59" t="s">
        <v>15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65.099999999999994" customHeight="1" x14ac:dyDescent="0.2">
      <c r="A28" s="33" t="s">
        <v>16</v>
      </c>
      <c r="B28" s="53" t="s">
        <v>0</v>
      </c>
      <c r="C28" s="54" t="s">
        <v>26</v>
      </c>
      <c r="D28" s="53" t="s">
        <v>23</v>
      </c>
      <c r="E28" s="53" t="s">
        <v>5</v>
      </c>
      <c r="F28" s="53" t="s">
        <v>6</v>
      </c>
      <c r="G28" s="53" t="s">
        <v>7</v>
      </c>
      <c r="H28" s="53" t="s">
        <v>8</v>
      </c>
      <c r="I28" s="53" t="s">
        <v>9</v>
      </c>
      <c r="J28" s="53" t="s">
        <v>10</v>
      </c>
    </row>
    <row r="29" spans="1:19" x14ac:dyDescent="0.2">
      <c r="A29" s="34">
        <v>4</v>
      </c>
      <c r="B29" s="43">
        <v>21824384</v>
      </c>
      <c r="C29" s="55">
        <v>24845172</v>
      </c>
      <c r="D29" s="43"/>
      <c r="E29" s="43"/>
      <c r="F29" s="43"/>
      <c r="G29" s="43"/>
      <c r="H29" s="43"/>
      <c r="I29" s="43"/>
      <c r="J29" s="43"/>
    </row>
    <row r="30" spans="1:19" x14ac:dyDescent="0.2">
      <c r="A30" s="34">
        <f>A29+1</f>
        <v>5</v>
      </c>
      <c r="B30" s="43">
        <v>30390817</v>
      </c>
      <c r="C30" s="55">
        <v>34581218</v>
      </c>
      <c r="D30" s="43"/>
      <c r="E30" s="43"/>
      <c r="F30" s="43"/>
      <c r="G30" s="43"/>
      <c r="H30" s="43"/>
      <c r="I30" s="43"/>
      <c r="J30" s="43"/>
    </row>
    <row r="31" spans="1:19" x14ac:dyDescent="0.2">
      <c r="A31" s="34">
        <f t="shared" ref="A31:A55" si="0">A30+1</f>
        <v>6</v>
      </c>
      <c r="B31" s="43">
        <v>37367715</v>
      </c>
      <c r="C31" s="55">
        <v>41078667</v>
      </c>
      <c r="D31" s="43"/>
      <c r="E31" s="43"/>
      <c r="F31" s="43"/>
      <c r="G31" s="43"/>
      <c r="H31" s="43"/>
      <c r="I31" s="43"/>
      <c r="J31" s="43"/>
    </row>
    <row r="32" spans="1:19" x14ac:dyDescent="0.2">
      <c r="A32" s="34">
        <f t="shared" si="0"/>
        <v>7</v>
      </c>
      <c r="B32" s="43">
        <v>42532521</v>
      </c>
      <c r="C32" s="55">
        <v>46288513</v>
      </c>
      <c r="D32" s="43"/>
      <c r="E32" s="43"/>
      <c r="F32" s="43"/>
      <c r="G32" s="43"/>
      <c r="H32" s="43"/>
      <c r="I32" s="43"/>
      <c r="J32" s="43"/>
    </row>
    <row r="33" spans="1:10" x14ac:dyDescent="0.2">
      <c r="A33" s="34">
        <f t="shared" si="0"/>
        <v>8</v>
      </c>
      <c r="B33" s="43">
        <v>47196458</v>
      </c>
      <c r="C33" s="55">
        <v>51659117</v>
      </c>
      <c r="D33" s="43"/>
      <c r="E33" s="43"/>
      <c r="F33" s="43"/>
      <c r="G33" s="43"/>
      <c r="H33" s="43"/>
      <c r="I33" s="43"/>
      <c r="J33" s="43"/>
    </row>
    <row r="34" spans="1:10" x14ac:dyDescent="0.2">
      <c r="A34" s="34">
        <f t="shared" si="0"/>
        <v>9</v>
      </c>
      <c r="B34" s="43">
        <v>52467818</v>
      </c>
      <c r="C34" s="55">
        <v>56315570</v>
      </c>
      <c r="D34" s="43"/>
      <c r="E34" s="43"/>
      <c r="F34" s="32"/>
      <c r="G34" s="32"/>
      <c r="H34" s="43"/>
      <c r="I34" s="43"/>
      <c r="J34" s="43"/>
    </row>
    <row r="35" spans="1:10" x14ac:dyDescent="0.2">
      <c r="A35" s="34">
        <f t="shared" si="0"/>
        <v>10</v>
      </c>
      <c r="B35" s="43">
        <v>57454932</v>
      </c>
      <c r="C35" s="55">
        <v>59785549</v>
      </c>
      <c r="D35" s="43"/>
      <c r="E35" s="43"/>
      <c r="F35" s="32"/>
      <c r="G35" s="32"/>
      <c r="H35" s="43"/>
      <c r="I35" s="43"/>
      <c r="J35" s="43"/>
    </row>
    <row r="36" spans="1:10" x14ac:dyDescent="0.2">
      <c r="A36" s="34">
        <f t="shared" si="0"/>
        <v>11</v>
      </c>
      <c r="B36" s="43">
        <v>61819973</v>
      </c>
      <c r="C36" s="55">
        <v>62162043</v>
      </c>
      <c r="D36" s="43"/>
      <c r="E36" s="43"/>
      <c r="F36" s="32"/>
      <c r="G36" s="32"/>
      <c r="H36" s="43"/>
      <c r="I36" s="43"/>
      <c r="J36" s="43"/>
    </row>
    <row r="37" spans="1:10" x14ac:dyDescent="0.2">
      <c r="A37" s="34">
        <f t="shared" si="0"/>
        <v>12</v>
      </c>
      <c r="B37" s="43">
        <v>65317346</v>
      </c>
      <c r="C37" s="55">
        <v>64317395</v>
      </c>
      <c r="D37" s="43"/>
      <c r="E37" s="43"/>
      <c r="F37" s="32"/>
      <c r="G37" s="32"/>
      <c r="H37" s="43"/>
      <c r="I37" s="43"/>
      <c r="J37" s="43"/>
    </row>
    <row r="38" spans="1:10" x14ac:dyDescent="0.2">
      <c r="A38" s="34">
        <f t="shared" si="0"/>
        <v>13</v>
      </c>
      <c r="B38" s="43">
        <v>67432965</v>
      </c>
      <c r="C38" s="55">
        <v>67461709</v>
      </c>
      <c r="D38" s="43"/>
      <c r="E38" s="43"/>
      <c r="F38" s="32"/>
      <c r="G38" s="32"/>
      <c r="H38" s="43"/>
      <c r="I38" s="43"/>
      <c r="J38" s="43"/>
    </row>
    <row r="39" spans="1:10" x14ac:dyDescent="0.2">
      <c r="A39" s="34">
        <f t="shared" si="0"/>
        <v>14</v>
      </c>
      <c r="B39" s="43">
        <v>69465960</v>
      </c>
      <c r="C39" s="55">
        <v>71037932</v>
      </c>
      <c r="D39" s="43"/>
      <c r="E39" s="43"/>
      <c r="F39" s="32"/>
      <c r="G39" s="32"/>
      <c r="H39" s="43"/>
      <c r="I39" s="43"/>
      <c r="J39" s="43"/>
    </row>
    <row r="40" spans="1:10" x14ac:dyDescent="0.2">
      <c r="A40" s="34">
        <f t="shared" si="0"/>
        <v>15</v>
      </c>
      <c r="B40" s="43">
        <v>72332950</v>
      </c>
      <c r="C40" s="56">
        <v>76959676</v>
      </c>
      <c r="D40" s="43"/>
      <c r="E40" s="43"/>
      <c r="F40" s="32"/>
      <c r="G40" s="32"/>
      <c r="H40" s="43"/>
      <c r="I40" s="43"/>
      <c r="J40" s="43"/>
    </row>
    <row r="41" spans="1:10" x14ac:dyDescent="0.2">
      <c r="A41" s="34">
        <f t="shared" si="0"/>
        <v>16</v>
      </c>
      <c r="B41" s="43">
        <v>76086458</v>
      </c>
      <c r="C41" s="57">
        <v>84046292</v>
      </c>
      <c r="D41" s="43"/>
      <c r="E41" s="43"/>
      <c r="F41" s="32"/>
      <c r="G41" s="32"/>
      <c r="H41" s="43"/>
      <c r="I41" s="43"/>
      <c r="J41" s="43"/>
    </row>
    <row r="42" spans="1:10" x14ac:dyDescent="0.2">
      <c r="A42" s="34">
        <f t="shared" si="0"/>
        <v>17</v>
      </c>
      <c r="B42" s="43">
        <v>81605988</v>
      </c>
      <c r="C42" s="56">
        <v>92876634</v>
      </c>
      <c r="D42" s="43"/>
      <c r="E42" s="43"/>
      <c r="F42" s="32"/>
      <c r="G42" s="32"/>
      <c r="H42" s="43"/>
      <c r="I42" s="43"/>
      <c r="J42" s="43"/>
    </row>
    <row r="43" spans="1:10" x14ac:dyDescent="0.2">
      <c r="A43" s="34">
        <f t="shared" si="0"/>
        <v>18</v>
      </c>
      <c r="B43" s="43">
        <v>88547547</v>
      </c>
      <c r="C43" s="56">
        <v>103313845</v>
      </c>
      <c r="D43" s="43"/>
      <c r="E43" s="43"/>
      <c r="F43" s="32"/>
      <c r="G43" s="32"/>
      <c r="H43" s="43"/>
      <c r="I43" s="43"/>
      <c r="J43" s="43"/>
    </row>
    <row r="44" spans="1:10" x14ac:dyDescent="0.2">
      <c r="A44" s="34">
        <f t="shared" si="0"/>
        <v>19</v>
      </c>
      <c r="B44" s="43">
        <v>96729373</v>
      </c>
      <c r="C44" s="56">
        <v>114001832</v>
      </c>
      <c r="D44" s="43"/>
      <c r="E44" s="43"/>
      <c r="F44" s="32"/>
      <c r="G44" s="32"/>
      <c r="H44" s="43"/>
      <c r="I44" s="43"/>
      <c r="J44" s="43"/>
    </row>
    <row r="45" spans="1:10" x14ac:dyDescent="0.2">
      <c r="A45" s="34">
        <f t="shared" si="0"/>
        <v>20</v>
      </c>
      <c r="B45" s="43">
        <v>105419954</v>
      </c>
      <c r="C45" s="56">
        <v>122778818</v>
      </c>
      <c r="D45" s="43"/>
      <c r="E45" s="43"/>
      <c r="F45" s="32"/>
      <c r="G45" s="32"/>
      <c r="H45" s="43"/>
      <c r="I45" s="43"/>
      <c r="J45" s="43"/>
    </row>
    <row r="46" spans="1:10" x14ac:dyDescent="0.2">
      <c r="A46" s="34">
        <f t="shared" si="0"/>
        <v>21</v>
      </c>
      <c r="B46" s="43">
        <v>113891732</v>
      </c>
      <c r="C46" s="56">
        <v>129520152</v>
      </c>
      <c r="D46" s="43"/>
      <c r="E46" s="43"/>
      <c r="F46" s="32"/>
      <c r="G46" s="32"/>
      <c r="H46" s="43"/>
      <c r="I46" s="43"/>
      <c r="J46" s="43"/>
    </row>
    <row r="47" spans="1:10" x14ac:dyDescent="0.2">
      <c r="A47" s="34">
        <f t="shared" si="0"/>
        <v>22</v>
      </c>
      <c r="B47" s="43">
        <v>121316737</v>
      </c>
      <c r="C47" s="56">
        <v>133574119</v>
      </c>
      <c r="D47" s="43"/>
      <c r="E47" s="43"/>
      <c r="F47" s="32"/>
      <c r="G47" s="32"/>
      <c r="H47" s="43"/>
      <c r="I47" s="43"/>
      <c r="J47" s="43"/>
    </row>
    <row r="48" spans="1:10" x14ac:dyDescent="0.2">
      <c r="A48" s="34">
        <f t="shared" si="0"/>
        <v>23</v>
      </c>
      <c r="B48" s="43">
        <v>127065841</v>
      </c>
      <c r="C48" s="56">
        <v>135182593</v>
      </c>
      <c r="D48" s="43"/>
      <c r="E48" s="43"/>
      <c r="F48" s="32"/>
      <c r="G48" s="32"/>
      <c r="H48" s="43"/>
      <c r="I48" s="43"/>
      <c r="J48" s="43"/>
    </row>
    <row r="49" spans="1:10" x14ac:dyDescent="0.2">
      <c r="A49" s="34">
        <f t="shared" si="0"/>
        <v>24</v>
      </c>
      <c r="B49" s="43">
        <v>131192527</v>
      </c>
      <c r="C49" s="55">
        <v>136022088</v>
      </c>
      <c r="D49" s="43"/>
      <c r="E49" s="43"/>
      <c r="F49" s="32"/>
      <c r="G49" s="32"/>
      <c r="H49" s="43"/>
      <c r="I49" s="43"/>
      <c r="J49" s="43"/>
    </row>
    <row r="50" spans="1:10" x14ac:dyDescent="0.2">
      <c r="A50" s="34">
        <f t="shared" si="0"/>
        <v>25</v>
      </c>
      <c r="B50" s="43">
        <v>133695434</v>
      </c>
      <c r="C50" s="55">
        <v>136322137</v>
      </c>
      <c r="D50" s="43"/>
      <c r="E50" s="43"/>
      <c r="F50" s="32"/>
      <c r="G50" s="32"/>
      <c r="H50" s="43"/>
      <c r="I50" s="43"/>
      <c r="J50" s="43"/>
    </row>
    <row r="51" spans="1:10" x14ac:dyDescent="0.2">
      <c r="A51" s="34">
        <f t="shared" si="0"/>
        <v>26</v>
      </c>
      <c r="B51" s="43">
        <v>135192009</v>
      </c>
      <c r="C51" s="55">
        <v>136459866</v>
      </c>
      <c r="D51" s="43"/>
      <c r="E51" s="43"/>
      <c r="F51" s="32"/>
      <c r="G51" s="32"/>
      <c r="H51" s="43"/>
      <c r="I51" s="43"/>
      <c r="J51" s="43"/>
    </row>
    <row r="52" spans="1:10" x14ac:dyDescent="0.2">
      <c r="A52" s="34">
        <f t="shared" si="0"/>
        <v>27</v>
      </c>
      <c r="B52" s="43">
        <v>135877661</v>
      </c>
      <c r="C52" s="55">
        <v>136522170</v>
      </c>
      <c r="D52" s="43"/>
      <c r="E52" s="43"/>
      <c r="F52" s="32"/>
      <c r="G52" s="32"/>
      <c r="H52" s="43"/>
      <c r="I52" s="43"/>
      <c r="J52" s="43"/>
    </row>
    <row r="53" spans="1:10" x14ac:dyDescent="0.2">
      <c r="A53" s="34">
        <f t="shared" si="0"/>
        <v>28</v>
      </c>
      <c r="B53" s="43">
        <v>136245721</v>
      </c>
      <c r="C53" s="55">
        <v>136541027</v>
      </c>
      <c r="D53" s="43"/>
      <c r="E53" s="43"/>
      <c r="F53" s="32"/>
      <c r="G53" s="32"/>
      <c r="H53" s="43"/>
      <c r="I53" s="43"/>
      <c r="J53" s="43"/>
    </row>
    <row r="54" spans="1:10" x14ac:dyDescent="0.2">
      <c r="A54" s="34">
        <f t="shared" si="0"/>
        <v>29</v>
      </c>
      <c r="B54" s="43">
        <v>136409925</v>
      </c>
      <c r="C54" s="55">
        <v>136541027</v>
      </c>
      <c r="D54" s="43"/>
      <c r="E54" s="43"/>
      <c r="F54" s="32"/>
      <c r="G54" s="32"/>
      <c r="H54" s="43"/>
      <c r="I54" s="43"/>
      <c r="J54" s="43"/>
    </row>
    <row r="55" spans="1:10" x14ac:dyDescent="0.2">
      <c r="A55" s="34">
        <f t="shared" si="0"/>
        <v>30</v>
      </c>
      <c r="B55" s="43">
        <v>136490758</v>
      </c>
      <c r="C55" s="55">
        <v>136541027</v>
      </c>
      <c r="D55" s="43"/>
      <c r="E55" s="43"/>
      <c r="F55" s="32"/>
      <c r="G55" s="32"/>
      <c r="H55" s="43"/>
      <c r="I55" s="43"/>
      <c r="J55" s="43"/>
    </row>
    <row r="57" spans="1:10" ht="42.75" x14ac:dyDescent="0.2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18.864242756129414</v>
      </c>
      <c r="C57" s="29">
        <f t="shared" si="1"/>
        <v>17.268988956572084</v>
      </c>
      <c r="D57" s="29" t="str">
        <f t="shared" si="1"/>
        <v/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</row>
    <row r="58" spans="1:10" x14ac:dyDescent="0.2">
      <c r="A58" s="28"/>
      <c r="B58" s="29"/>
      <c r="C58" s="29"/>
      <c r="D58" s="29"/>
      <c r="E58" s="29"/>
      <c r="F58" s="29"/>
      <c r="G58" s="29"/>
      <c r="H58" s="29"/>
      <c r="I58" s="29"/>
      <c r="J58" s="29"/>
    </row>
    <row r="59" spans="1:10" x14ac:dyDescent="0.2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</row>
    <row r="60" spans="1:10" x14ac:dyDescent="0.2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</row>
  </sheetData>
  <mergeCells count="1">
    <mergeCell ref="A27:S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19" zoomScale="70" zoomScaleNormal="70" workbookViewId="0">
      <selection activeCell="F61" sqref="F61"/>
    </sheetView>
  </sheetViews>
  <sheetFormatPr defaultRowHeight="14.25" x14ac:dyDescent="0.2"/>
  <cols>
    <col min="2" max="19" width="11.75" customWidth="1"/>
  </cols>
  <sheetData>
    <row r="1" spans="1:19" x14ac:dyDescent="0.2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 x14ac:dyDescent="0.2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 x14ac:dyDescent="0.2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 x14ac:dyDescent="0.2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 x14ac:dyDescent="0.2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 x14ac:dyDescent="0.2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 x14ac:dyDescent="0.2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 x14ac:dyDescent="0.2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 x14ac:dyDescent="0.2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 x14ac:dyDescent="0.2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 x14ac:dyDescent="0.2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 x14ac:dyDescent="0.2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 x14ac:dyDescent="0.2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 x14ac:dyDescent="0.2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 x14ac:dyDescent="0.2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 x14ac:dyDescent="0.2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 x14ac:dyDescent="0.2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 x14ac:dyDescent="0.2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 x14ac:dyDescent="0.2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 x14ac:dyDescent="0.2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x14ac:dyDescent="0.2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 x14ac:dyDescent="0.2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 x14ac:dyDescent="0.2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 x14ac:dyDescent="0.2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 x14ac:dyDescent="0.2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 x14ac:dyDescent="0.2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6.25" x14ac:dyDescent="0.4">
      <c r="A27" s="59" t="s">
        <v>15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65.099999999999994" customHeight="1" x14ac:dyDescent="0.2">
      <c r="A28" s="33" t="s">
        <v>16</v>
      </c>
      <c r="B28" s="53" t="s">
        <v>0</v>
      </c>
      <c r="C28" s="53" t="s">
        <v>24</v>
      </c>
      <c r="D28" s="53" t="s">
        <v>23</v>
      </c>
      <c r="E28" s="53" t="s">
        <v>5</v>
      </c>
      <c r="F28" s="53" t="s">
        <v>6</v>
      </c>
      <c r="G28" s="53" t="s">
        <v>7</v>
      </c>
      <c r="H28" s="53" t="s">
        <v>8</v>
      </c>
      <c r="I28" s="53" t="s">
        <v>9</v>
      </c>
      <c r="J28" s="53" t="s">
        <v>10</v>
      </c>
    </row>
    <row r="29" spans="1:19" x14ac:dyDescent="0.2">
      <c r="A29" s="34">
        <v>4</v>
      </c>
      <c r="B29" s="43">
        <v>18979411.199999999</v>
      </c>
      <c r="C29" s="43"/>
      <c r="D29" s="43"/>
      <c r="E29" s="43"/>
      <c r="F29" s="43"/>
      <c r="G29" s="43"/>
      <c r="H29" s="43"/>
      <c r="I29" s="43"/>
      <c r="J29" s="43"/>
    </row>
    <row r="30" spans="1:19" x14ac:dyDescent="0.2">
      <c r="A30" s="34">
        <f>A29+1</f>
        <v>5</v>
      </c>
      <c r="B30" s="43">
        <v>27025178.400869999</v>
      </c>
      <c r="C30" s="43"/>
      <c r="D30" s="43"/>
      <c r="E30" s="43"/>
      <c r="F30" s="43"/>
      <c r="G30" s="43"/>
      <c r="H30" s="43"/>
      <c r="I30" s="43"/>
      <c r="J30" s="43"/>
    </row>
    <row r="31" spans="1:19" x14ac:dyDescent="0.2">
      <c r="A31" s="34">
        <f t="shared" ref="A31:A55" si="0">A30+1</f>
        <v>6</v>
      </c>
      <c r="B31" s="43">
        <v>34179624.266670004</v>
      </c>
      <c r="C31" s="43"/>
      <c r="D31" s="43"/>
      <c r="E31" s="43"/>
      <c r="F31" s="43"/>
      <c r="G31" s="43"/>
      <c r="H31" s="43"/>
      <c r="I31" s="43"/>
      <c r="J31" s="43"/>
    </row>
    <row r="32" spans="1:19" x14ac:dyDescent="0.2">
      <c r="A32" s="34">
        <f t="shared" si="0"/>
        <v>7</v>
      </c>
      <c r="B32" s="43">
        <v>40326693.835320003</v>
      </c>
      <c r="C32" s="43"/>
      <c r="D32" s="43"/>
      <c r="E32" s="43"/>
      <c r="F32" s="43"/>
      <c r="G32" s="43"/>
      <c r="H32" s="43"/>
      <c r="I32" s="43"/>
      <c r="J32" s="43"/>
    </row>
    <row r="33" spans="1:10" x14ac:dyDescent="0.2">
      <c r="A33" s="34">
        <f t="shared" si="0"/>
        <v>8</v>
      </c>
      <c r="B33" s="43">
        <v>46022901.866669998</v>
      </c>
      <c r="C33" s="43"/>
      <c r="D33" s="43"/>
      <c r="E33" s="43"/>
      <c r="F33" s="43"/>
      <c r="G33" s="43"/>
      <c r="H33" s="43"/>
      <c r="I33" s="43"/>
      <c r="J33" s="43"/>
    </row>
    <row r="34" spans="1:10" x14ac:dyDescent="0.2">
      <c r="A34" s="34">
        <f t="shared" si="0"/>
        <v>9</v>
      </c>
      <c r="B34" s="43">
        <v>52080193.300049998</v>
      </c>
      <c r="C34" s="43"/>
      <c r="D34" s="43"/>
      <c r="E34" s="43"/>
      <c r="F34" s="32"/>
      <c r="G34" s="32"/>
      <c r="H34" s="43"/>
      <c r="I34" s="43"/>
      <c r="J34" s="43"/>
    </row>
    <row r="35" spans="1:10" x14ac:dyDescent="0.2">
      <c r="A35" s="34">
        <f t="shared" si="0"/>
        <v>10</v>
      </c>
      <c r="B35" s="43">
        <v>57217772.266670004</v>
      </c>
      <c r="C35" s="43"/>
      <c r="D35" s="43"/>
      <c r="E35" s="43"/>
      <c r="F35" s="32"/>
      <c r="G35" s="32"/>
      <c r="H35" s="43"/>
      <c r="I35" s="43"/>
      <c r="J35" s="43"/>
    </row>
    <row r="36" spans="1:10" x14ac:dyDescent="0.2">
      <c r="A36" s="34">
        <f t="shared" si="0"/>
        <v>11</v>
      </c>
      <c r="B36" s="43">
        <v>60469107.615359999</v>
      </c>
      <c r="C36" s="43"/>
      <c r="D36" s="43"/>
      <c r="E36" s="43"/>
      <c r="F36" s="32"/>
      <c r="G36" s="32"/>
      <c r="H36" s="43"/>
      <c r="I36" s="43"/>
      <c r="J36" s="43"/>
    </row>
    <row r="37" spans="1:10" x14ac:dyDescent="0.2">
      <c r="A37" s="34">
        <f t="shared" si="0"/>
        <v>12</v>
      </c>
      <c r="B37" s="43">
        <v>63239497.866669998</v>
      </c>
      <c r="C37" s="43"/>
      <c r="D37" s="43"/>
      <c r="E37" s="43"/>
      <c r="F37" s="32"/>
      <c r="G37" s="32"/>
      <c r="H37" s="43"/>
      <c r="I37" s="43"/>
      <c r="J37" s="43"/>
    </row>
    <row r="38" spans="1:10" x14ac:dyDescent="0.2">
      <c r="A38" s="34">
        <f t="shared" si="0"/>
        <v>13</v>
      </c>
      <c r="B38" s="43">
        <v>65873095.395159997</v>
      </c>
      <c r="C38" s="43"/>
      <c r="D38" s="43"/>
      <c r="E38" s="43"/>
      <c r="F38" s="32"/>
      <c r="G38" s="32"/>
      <c r="H38" s="43"/>
      <c r="I38" s="43"/>
      <c r="J38" s="43"/>
    </row>
    <row r="39" spans="1:10" x14ac:dyDescent="0.2">
      <c r="A39" s="34">
        <f t="shared" si="0"/>
        <v>14</v>
      </c>
      <c r="B39" s="43">
        <v>69036676.533329993</v>
      </c>
      <c r="C39" s="44"/>
      <c r="D39" s="43"/>
      <c r="E39" s="43"/>
      <c r="F39" s="32"/>
      <c r="G39" s="32"/>
      <c r="H39" s="43"/>
      <c r="I39" s="43"/>
      <c r="J39" s="43"/>
    </row>
    <row r="40" spans="1:10" x14ac:dyDescent="0.2">
      <c r="A40" s="34">
        <f t="shared" si="0"/>
        <v>15</v>
      </c>
      <c r="B40" s="43">
        <v>74725810.179590002</v>
      </c>
      <c r="C40" s="45"/>
      <c r="D40" s="43"/>
      <c r="E40" s="43"/>
      <c r="F40" s="32"/>
      <c r="G40" s="32"/>
      <c r="H40" s="43"/>
      <c r="I40" s="43"/>
      <c r="J40" s="43"/>
    </row>
    <row r="41" spans="1:10" x14ac:dyDescent="0.2">
      <c r="A41" s="34">
        <f t="shared" si="0"/>
        <v>16</v>
      </c>
      <c r="B41" s="43">
        <v>82082392.266670004</v>
      </c>
      <c r="C41" s="46"/>
      <c r="D41" s="43"/>
      <c r="E41" s="43"/>
      <c r="F41" s="32"/>
      <c r="G41" s="32"/>
      <c r="H41" s="43"/>
      <c r="I41" s="43"/>
      <c r="J41" s="43"/>
    </row>
    <row r="42" spans="1:10" x14ac:dyDescent="0.2">
      <c r="A42" s="34">
        <f t="shared" si="0"/>
        <v>17</v>
      </c>
      <c r="B42" s="43">
        <v>90372476.928189993</v>
      </c>
      <c r="C42" s="45"/>
      <c r="D42" s="43"/>
      <c r="E42" s="43"/>
      <c r="F42" s="32"/>
      <c r="G42" s="32"/>
      <c r="H42" s="43"/>
      <c r="I42" s="43"/>
      <c r="J42" s="43"/>
    </row>
    <row r="43" spans="1:10" x14ac:dyDescent="0.2">
      <c r="A43" s="34">
        <f t="shared" si="0"/>
        <v>18</v>
      </c>
      <c r="B43" s="43">
        <v>98909409.599999994</v>
      </c>
      <c r="C43" s="45"/>
      <c r="D43" s="43"/>
      <c r="E43" s="43"/>
      <c r="F43" s="32"/>
      <c r="G43" s="32"/>
      <c r="H43" s="43"/>
      <c r="I43" s="43"/>
      <c r="J43" s="43"/>
    </row>
    <row r="44" spans="1:10" x14ac:dyDescent="0.2">
      <c r="A44" s="34">
        <f t="shared" si="0"/>
        <v>19</v>
      </c>
      <c r="B44" s="43">
        <v>106872688.258</v>
      </c>
      <c r="C44" s="45"/>
      <c r="D44" s="43"/>
      <c r="E44" s="43"/>
      <c r="F44" s="32"/>
      <c r="G44" s="32"/>
      <c r="H44" s="43"/>
      <c r="I44" s="43"/>
      <c r="J44" s="43"/>
    </row>
    <row r="45" spans="1:10" x14ac:dyDescent="0.2">
      <c r="A45" s="34">
        <f t="shared" si="0"/>
        <v>20</v>
      </c>
      <c r="B45" s="43">
        <v>113596570.13330001</v>
      </c>
      <c r="C45" s="45"/>
      <c r="D45" s="43"/>
      <c r="E45" s="43"/>
      <c r="F45" s="32"/>
      <c r="G45" s="32"/>
      <c r="H45" s="43"/>
      <c r="I45" s="43"/>
      <c r="J45" s="43"/>
    </row>
    <row r="46" spans="1:10" x14ac:dyDescent="0.2">
      <c r="A46" s="34">
        <f t="shared" si="0"/>
        <v>21</v>
      </c>
      <c r="B46" s="43">
        <v>118377799.91240001</v>
      </c>
      <c r="C46" s="45"/>
      <c r="D46" s="43"/>
      <c r="E46" s="43"/>
      <c r="F46" s="32"/>
      <c r="G46" s="32"/>
      <c r="H46" s="43"/>
      <c r="I46" s="43"/>
      <c r="J46" s="43"/>
    </row>
    <row r="47" spans="1:10" x14ac:dyDescent="0.2">
      <c r="A47" s="34">
        <f t="shared" si="0"/>
        <v>22</v>
      </c>
      <c r="B47" s="43">
        <v>122045277.0667</v>
      </c>
      <c r="C47" s="45"/>
      <c r="D47" s="43"/>
      <c r="E47" s="43"/>
      <c r="F47" s="32"/>
      <c r="G47" s="32"/>
      <c r="H47" s="43"/>
      <c r="I47" s="43"/>
      <c r="J47" s="43"/>
    </row>
    <row r="48" spans="1:10" x14ac:dyDescent="0.2">
      <c r="A48" s="34">
        <f t="shared" si="0"/>
        <v>23</v>
      </c>
      <c r="B48" s="43">
        <v>124819243.2828</v>
      </c>
      <c r="C48" s="45"/>
      <c r="D48" s="43"/>
      <c r="E48" s="43"/>
      <c r="F48" s="32"/>
      <c r="G48" s="32"/>
      <c r="H48" s="43"/>
      <c r="I48" s="43"/>
      <c r="J48" s="43"/>
    </row>
    <row r="49" spans="1:19" x14ac:dyDescent="0.2">
      <c r="A49" s="34">
        <f t="shared" si="0"/>
        <v>24</v>
      </c>
      <c r="B49" s="43">
        <v>127032204</v>
      </c>
      <c r="C49" s="43"/>
      <c r="D49" s="43"/>
      <c r="E49" s="43"/>
      <c r="F49" s="32"/>
      <c r="G49" s="32"/>
      <c r="H49" s="43"/>
      <c r="I49" s="43"/>
      <c r="J49" s="43"/>
    </row>
    <row r="50" spans="1:19" x14ac:dyDescent="0.2">
      <c r="A50" s="34">
        <f t="shared" si="0"/>
        <v>25</v>
      </c>
      <c r="B50" s="43">
        <v>128884827.7098</v>
      </c>
      <c r="C50" s="43"/>
      <c r="D50" s="43"/>
      <c r="E50" s="43"/>
      <c r="F50" s="32"/>
      <c r="G50" s="32"/>
      <c r="H50" s="43"/>
      <c r="I50" s="43"/>
      <c r="J50" s="43"/>
    </row>
    <row r="51" spans="1:19" x14ac:dyDescent="0.2">
      <c r="A51" s="34">
        <f t="shared" si="0"/>
        <v>26</v>
      </c>
      <c r="B51" s="43">
        <v>130410328.2667</v>
      </c>
      <c r="C51" s="43"/>
      <c r="D51" s="43"/>
      <c r="E51" s="43"/>
      <c r="F51" s="32"/>
      <c r="G51" s="32"/>
      <c r="H51" s="43"/>
      <c r="I51" s="43"/>
      <c r="J51" s="43"/>
    </row>
    <row r="52" spans="1:19" x14ac:dyDescent="0.2">
      <c r="A52" s="34">
        <f t="shared" si="0"/>
        <v>27</v>
      </c>
      <c r="B52" s="43">
        <v>131659308.02779999</v>
      </c>
      <c r="C52" s="43"/>
      <c r="D52" s="43"/>
      <c r="E52" s="43"/>
      <c r="F52" s="32"/>
      <c r="G52" s="32"/>
      <c r="H52" s="43"/>
      <c r="I52" s="43"/>
      <c r="J52" s="43"/>
    </row>
    <row r="53" spans="1:19" x14ac:dyDescent="0.2">
      <c r="A53" s="34">
        <f t="shared" si="0"/>
        <v>28</v>
      </c>
      <c r="B53" s="43">
        <v>132685880.2667</v>
      </c>
      <c r="C53" s="43"/>
      <c r="D53" s="43"/>
      <c r="E53" s="43"/>
      <c r="F53" s="32"/>
      <c r="G53" s="32"/>
      <c r="H53" s="43"/>
      <c r="I53" s="43"/>
      <c r="J53" s="43"/>
    </row>
    <row r="54" spans="1:19" x14ac:dyDescent="0.2">
      <c r="A54" s="34">
        <f t="shared" si="0"/>
        <v>29</v>
      </c>
      <c r="B54" s="43">
        <v>133528013.14390001</v>
      </c>
      <c r="C54" s="43"/>
      <c r="D54" s="43"/>
      <c r="E54" s="43"/>
      <c r="F54" s="32"/>
      <c r="G54" s="32"/>
      <c r="H54" s="43"/>
      <c r="I54" s="43"/>
      <c r="J54" s="43"/>
    </row>
    <row r="55" spans="1:19" x14ac:dyDescent="0.2">
      <c r="A55" s="34">
        <f t="shared" si="0"/>
        <v>30</v>
      </c>
      <c r="B55" s="43">
        <v>134215813.33329999</v>
      </c>
      <c r="C55" s="43"/>
      <c r="D55" s="43"/>
      <c r="E55" s="43"/>
      <c r="F55" s="32"/>
      <c r="G55" s="32"/>
      <c r="H55" s="43"/>
      <c r="I55" s="43"/>
      <c r="J55" s="43"/>
    </row>
    <row r="57" spans="1:19" ht="42.75" x14ac:dyDescent="0.2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17.620170700532846</v>
      </c>
      <c r="C57" s="29" t="str">
        <f t="shared" si="1"/>
        <v/>
      </c>
      <c r="D57" s="29" t="str">
        <f t="shared" si="1"/>
        <v/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  <c r="K57" s="29"/>
      <c r="L57" s="29"/>
      <c r="M57" s="29"/>
      <c r="N57" s="29"/>
      <c r="O57" s="29"/>
      <c r="P57" s="29"/>
      <c r="Q57" s="29"/>
      <c r="R57" s="29"/>
      <c r="S57" s="29"/>
    </row>
    <row r="58" spans="1:19" x14ac:dyDescent="0.2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x14ac:dyDescent="0.2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x14ac:dyDescent="0.2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1"/>
      <c r="S60" s="31"/>
    </row>
  </sheetData>
  <mergeCells count="1">
    <mergeCell ref="A27:S27"/>
  </mergeCells>
  <phoneticPr fontId="7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Props1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9BC99-2634-46C4-AEA1-B3549B5D4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85D81-CDD6-4A0F-8364-F4D63A83B80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b239327-9e80-40e4-b1b7-4394fed77a33"/>
    <ds:schemaRef ds:uri="http://purl.org/dc/terms/"/>
    <ds:schemaRef ds:uri="http://schemas.openxmlformats.org/package/2006/metadata/core-properties"/>
    <ds:schemaRef ds:uri="2f282d3b-eb4a-4b09-b61f-b9593442e28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Title</vt:lpstr>
      <vt:lpstr>Summary</vt:lpstr>
      <vt:lpstr>TDLA</vt:lpstr>
      <vt:lpstr>TDLD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Huawei</cp:lastModifiedBy>
  <dcterms:created xsi:type="dcterms:W3CDTF">2019-11-11T10:49:25Z</dcterms:created>
  <dcterms:modified xsi:type="dcterms:W3CDTF">2021-01-25T09:55:35Z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(3)QF+hBORLMndHY7XnvHbz6AAPuSQnzrMHUGUvL02wZm9ySfqp1TbJiJjTFTCUdHrW2OIZYQKr
zLRfbFDN1pzv6FUuOI7+gKr0yzamYLzINniq4wr+4bObx026eCqKCHlIwj2aAfRgeEI8lpMx
8++F3pPRBNIm+MzNXfBsVuX6IEf4nVsos293G7RlqeA/MrXvCArJzzPtmulhvBmNK3FW9Dqz
vpflYWEyJqyVCZvckv</vt:lpwstr>
  </property>
  <property fmtid="{D5CDD505-2E9C-101B-9397-08002B2CF9AE}" pid="9" name="_2015_ms_pID_7253431">
    <vt:lpwstr>Y6z8K5TO19RJXI8Jjg7LX0AvgOvAeS1aWMaB3WTKyyjDCB+Uz5/X+E
7R+ULFZY6zweW7zuY8EwGC6x8LzQNb5UeqSIYI/7eZKG2sszKlEIsGC0HVR8Fxb4qh3wsots
IudggSfRFcMluOY0XwvstzEyFsT0z6SYPZ3W5pPNtKAiOcdFnz3zua0CcRWQ7r4bPhsjsg45
3dl+u0Bnl3amyBphOWbV0y0RH/MvSLtXNpY6</vt:lpwstr>
  </property>
  <property fmtid="{D5CDD505-2E9C-101B-9397-08002B2CF9AE}" pid="10" name="_2015_ms_pID_7253432">
    <vt:lpwstr>hlMq1E3kTfNZ4fwnwY9rQbU=</vt:lpwstr>
  </property>
  <property fmtid="{D5CDD505-2E9C-101B-9397-08002B2CF9AE}" pid="11" name="_AdHocReviewCycleID">
    <vt:i4>-567298387</vt:i4>
  </property>
  <property fmtid="{D5CDD505-2E9C-101B-9397-08002B2CF9AE}" pid="12" name="_NewReviewCycle">
    <vt:lpwstr/>
  </property>
  <property fmtid="{D5CDD505-2E9C-101B-9397-08002B2CF9AE}" pid="13" name="_EmailSubject">
    <vt:lpwstr>[NR Rel-16 UE Demod] Simulation results collection for Normal CA FR1 requirements</vt:lpwstr>
  </property>
  <property fmtid="{D5CDD505-2E9C-101B-9397-08002B2CF9AE}" pid="14" name="_AuthorEmail">
    <vt:lpwstr>gnigam@qti.qualcomm.com</vt:lpwstr>
  </property>
  <property fmtid="{D5CDD505-2E9C-101B-9397-08002B2CF9AE}" pid="15" name="_AuthorEmailDisplayName">
    <vt:lpwstr>Gaurav Nigam</vt:lpwstr>
  </property>
  <property fmtid="{D5CDD505-2E9C-101B-9397-08002B2CF9AE}" pid="16" name="_ReviewingToolsShownOnce">
    <vt:lpwstr/>
  </property>
  <property fmtid="{D5CDD505-2E9C-101B-9397-08002B2CF9AE}" pid="17" name="CTPClassification">
    <vt:lpwstr>CTP_NT</vt:lpwstr>
  </property>
  <property fmtid="{D5CDD505-2E9C-101B-9397-08002B2CF9AE}" pid="18" name="_readonly">
    <vt:lpwstr/>
  </property>
  <property fmtid="{D5CDD505-2E9C-101B-9397-08002B2CF9AE}" pid="19" name="_change">
    <vt:lpwstr/>
  </property>
  <property fmtid="{D5CDD505-2E9C-101B-9397-08002B2CF9AE}" pid="20" name="_full-control">
    <vt:lpwstr/>
  </property>
  <property fmtid="{D5CDD505-2E9C-101B-9397-08002B2CF9AE}" pid="21" name="sflag">
    <vt:lpwstr>1611557585</vt:lpwstr>
  </property>
</Properties>
</file>