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kazuyoshi_uesaka_ericsson_com/Documents/3GPP/RAN4_98_eMeeting/Drafts/Summary/[98e][325] NR_DL256QAM_FR2_Demod/Summary of PDSCH normal simulation results/"/>
    </mc:Choice>
  </mc:AlternateContent>
  <xr:revisionPtr revIDLastSave="40" documentId="8_{2B2057B9-3F73-402C-91AB-F83248AF977F}" xr6:coauthVersionLast="45" xr6:coauthVersionMax="45" xr10:uidLastSave="{C782FB54-B23B-48B8-95A6-E20A94267A51}"/>
  <bookViews>
    <workbookView xWindow="1356" yWindow="768" windowWidth="18072" windowHeight="11808" tabRatio="833" activeTab="1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" l="1"/>
  <c r="M10" i="2"/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N10" i="2"/>
  <c r="P10" i="2" s="1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" i="2" s="1"/>
  <c r="G57" i="11"/>
  <c r="H5" i="2" s="1"/>
  <c r="D57" i="11"/>
  <c r="C57" i="11"/>
  <c r="D5" i="2" s="1"/>
  <c r="E57" i="11"/>
  <c r="F5" i="2" s="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<sst xmlns="http://schemas.openxmlformats.org/spreadsheetml/2006/main" count="64" uniqueCount="26">
  <si>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</si>
  <si>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</si>
  <si>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</si>
  <si>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</si>
  <si>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</si>
  <si>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</si>
  <si>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</si>
  <si>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</si>
  <si>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</si>
  <si>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</si>
  <si>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</si>
  <si>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</si>
  <si>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</si>
  <si>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</si>
  <si>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</si>
  <si>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</si>
  <si>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</si>
  <si>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</si>
  <si>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</si>
  <si>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</si>
  <si>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</si>
  <si>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Company 3</t>
  </si>
  <si>
    <t>China Telecom</t>
    <phoneticPr fontId="7" type="noConversion"/>
  </si>
  <si>
    <t>Ericsson</t>
  </si>
  <si>
    <t>TDLA30-300</t>
  </si>
  <si>
    <t>TDLD30-75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</si>
</sst>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6" formatCode="General">
                  <c:v>56772826</c:v>
                </c:pt>
                <c:pt idx="7" formatCode="General">
                  <c:v>59726747</c:v>
                </c:pt>
                <c:pt idx="8" formatCode="General">
                  <c:v>62392044</c:v>
                </c:pt>
                <c:pt idx="9" formatCode="General">
                  <c:v>65427260</c:v>
                </c:pt>
                <c:pt idx="10" formatCode="General">
                  <c:v>69397033</c:v>
                </c:pt>
                <c:pt idx="11" formatCode="General">
                  <c:v>74440609</c:v>
                </c:pt>
                <c:pt idx="12" formatCode="General">
                  <c:v>82375802</c:v>
                </c:pt>
                <c:pt idx="13" formatCode="General">
                  <c:v>90849482</c:v>
                </c:pt>
                <c:pt idx="14" formatCode="General">
                  <c:v>101053901</c:v>
                </c:pt>
                <c:pt idx="15" formatCode="General">
                  <c:v>111327184</c:v>
                </c:pt>
                <c:pt idx="16" formatCode="General">
                  <c:v>120040305</c:v>
                </c:pt>
                <c:pt idx="17" formatCode="General">
                  <c:v>126293941</c:v>
                </c:pt>
                <c:pt idx="18" formatCode="General">
                  <c:v>131485110</c:v>
                </c:pt>
                <c:pt idx="19" formatCode="General">
                  <c:v>134474222</c:v>
                </c:pt>
                <c:pt idx="20" formatCode="General">
                  <c:v>135649047</c:v>
                </c:pt>
                <c:pt idx="21" formatCode="General">
                  <c:v>136201614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51264"/>
        <c:axId val="-445849632"/>
      </c:scatterChart>
      <c:valAx>
        <c:axId val="-44585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632"/>
        <c:crosses val="autoZero"/>
        <c:crossBetween val="midCat"/>
        <c:majorUnit val="1"/>
      </c:valAx>
      <c:valAx>
        <c:axId val="-445849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512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  <c:pt idx="6" formatCode="General">
                  <c:v>63264522</c:v>
                </c:pt>
                <c:pt idx="7" formatCode="General">
                  <c:v>64441177</c:v>
                </c:pt>
                <c:pt idx="8" formatCode="General">
                  <c:v>65046364</c:v>
                </c:pt>
                <c:pt idx="9" formatCode="General">
                  <c:v>65046364</c:v>
                </c:pt>
                <c:pt idx="10" formatCode="General">
                  <c:v>65335634</c:v>
                </c:pt>
                <c:pt idx="11" formatCode="General">
                  <c:v>71518531</c:v>
                </c:pt>
                <c:pt idx="12" formatCode="General">
                  <c:v>93434867</c:v>
                </c:pt>
                <c:pt idx="13" formatCode="General">
                  <c:v>120003284</c:v>
                </c:pt>
                <c:pt idx="14" formatCode="General">
                  <c:v>132996045</c:v>
                </c:pt>
                <c:pt idx="15" formatCode="General">
                  <c:v>136340168</c:v>
                </c:pt>
                <c:pt idx="16" formatCode="General">
                  <c:v>136559883</c:v>
                </c:pt>
                <c:pt idx="17" formatCode="General">
                  <c:v>136559883</c:v>
                </c:pt>
                <c:pt idx="18" formatCode="General">
                  <c:v>136559883</c:v>
                </c:pt>
                <c:pt idx="19" formatCode="General">
                  <c:v>136559883</c:v>
                </c:pt>
                <c:pt idx="20" formatCode="General">
                  <c:v>136559883</c:v>
                </c:pt>
                <c:pt idx="21" formatCode="General">
                  <c:v>136559883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49088"/>
        <c:axId val="-445862144"/>
      </c:scatterChart>
      <c:valAx>
        <c:axId val="-445849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62144"/>
        <c:crosses val="autoZero"/>
        <c:crossBetween val="midCat"/>
        <c:majorUnit val="1"/>
      </c:valAx>
      <c:valAx>
        <c:axId val="-4458621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0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0" sqref="P20"/>
    </sheetView>
  </sheetViews>
  <sheetFormatPr defaultRowHeight="14.4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4"/>
  <sheetViews>
    <sheetView tabSelected="1" workbookViewId="0">
      <selection activeCell="M12" sqref="M12"/>
    </sheetView>
  </sheetViews>
  <sheetFormatPr defaultRowHeight="14.4"/>
  <cols>
    <col min="2" max="2" width="13.109375" customWidth="1"/>
  </cols>
  <sheetData>
    <row r="2" spans="2:17" ht="24" thickBot="1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7" ht="65.099999999999994" customHeight="1" thickBot="1">
      <c r="B3" s="1" t="s">
        <v>4</v>
      </c>
      <c r="C3" s="2" t="s">
        <v>0</v>
      </c>
      <c r="D3" s="3" t="s">
        <v>22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48" t="s">
        <v>24</v>
      </c>
      <c r="C4" s="41">
        <f>TDLA!B57</f>
        <v>18.864242756129414</v>
      </c>
      <c r="D4" s="41">
        <v>17.8</v>
      </c>
      <c r="E4" s="56">
        <v>17.5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0.71691130804601755</v>
      </c>
      <c r="M4" s="7">
        <f>MAX(C4,D4,E4,F4,G4,H4,I4,J4,K4)-MIN(C4,D4,E4,F4,G4,H4,I4,J4,K4)</f>
        <v>1.3642427561294141</v>
      </c>
      <c r="N4" s="8">
        <f>AVERAGE(C4,D4,E4,F4,G4,H4,I4,J4,K4)</f>
        <v>18.054747585376472</v>
      </c>
      <c r="Q4" s="42"/>
    </row>
    <row r="5" spans="2:17" ht="15" thickBot="1">
      <c r="B5" s="12" t="s">
        <v>25</v>
      </c>
      <c r="C5" s="49">
        <f>TDLD!B57</f>
        <v>17.620170700532846</v>
      </c>
      <c r="D5" s="49">
        <f>TDLD!C57</f>
        <v>16.090526424981711</v>
      </c>
      <c r="E5" s="57">
        <v>16.100000000000001</v>
      </c>
      <c r="F5" s="49" t="str">
        <f>TDLD!E57</f>
        <v/>
      </c>
      <c r="G5" s="49" t="str">
        <f>TDLD!F57</f>
        <v/>
      </c>
      <c r="H5" s="49" t="str">
        <f>TDLD!G57</f>
        <v/>
      </c>
      <c r="I5" s="49" t="str">
        <f>TDLD!H57</f>
        <v/>
      </c>
      <c r="J5" s="49" t="str">
        <f>TDLD!I57</f>
        <v/>
      </c>
      <c r="K5" s="49" t="str">
        <f>TDLD!J57</f>
        <v/>
      </c>
      <c r="L5" s="18">
        <f>STDEV(C5,D5,E5,F5,G5,H5,I5,J5,K5)</f>
        <v>0.88041849112685255</v>
      </c>
      <c r="M5" s="10">
        <f t="shared" ref="M5" si="0">MAX(C5,D5,E5,F5,G5,H5,I5,J5,K5)-MIN(C5,D5,E5,F5,G5,H5,I5,J5,K5)</f>
        <v>1.529644275551135</v>
      </c>
      <c r="N5" s="11">
        <f t="shared" ref="N5" si="1">AVERAGE(C5,D5,E5,F5,G5,H5,I5,J5,K5)</f>
        <v>16.603565708504853</v>
      </c>
      <c r="Q5" s="42"/>
    </row>
    <row r="8" spans="2:17" ht="24" thickBot="1"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7" ht="65.099999999999994" customHeight="1" thickBot="1">
      <c r="B9" s="1" t="s">
        <v>4</v>
      </c>
      <c r="C9" s="2" t="s">
        <v>0</v>
      </c>
      <c r="D9" s="3" t="s">
        <v>22</v>
      </c>
      <c r="E9" s="3" t="s">
        <v>23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48" t="s">
        <v>24</v>
      </c>
      <c r="C10" s="44">
        <v>21.4</v>
      </c>
      <c r="D10" s="6">
        <v>20.6</v>
      </c>
      <c r="E10" s="58">
        <v>19.5</v>
      </c>
      <c r="F10" s="6"/>
      <c r="G10" s="46"/>
      <c r="H10" s="6"/>
      <c r="I10" s="6"/>
      <c r="J10" s="6"/>
      <c r="K10" s="14"/>
      <c r="L10" s="15">
        <f>STDEV(C10,D10,E10,F10,G10,H10,I10,J10,K10)</f>
        <v>0.95393920141694499</v>
      </c>
      <c r="M10" s="7">
        <f>MAX(C10,D10,E10,F10,G10,H10,I10,J10,K10)-MIN(C10,D10,E10,F10,G10,H10,I10,J10,K10)</f>
        <v>1.8999999999999986</v>
      </c>
      <c r="N10" s="7">
        <f>AVERAGE(C10,D10,E10,F10,G10,H10,I10,J10,K10)</f>
        <v>20.5</v>
      </c>
      <c r="O10" s="16">
        <v>0.8</v>
      </c>
      <c r="P10" s="17">
        <f>N10+O10</f>
        <v>21.3</v>
      </c>
    </row>
    <row r="11" spans="2:17" ht="15" thickBot="1">
      <c r="B11" s="12" t="s">
        <v>25</v>
      </c>
      <c r="C11" s="45">
        <v>20.100000000000001</v>
      </c>
      <c r="D11" s="9"/>
      <c r="E11" s="59">
        <v>18.100000000000001</v>
      </c>
      <c r="F11" s="9"/>
      <c r="G11" s="47"/>
      <c r="H11" s="9"/>
      <c r="I11" s="9"/>
      <c r="J11" s="9"/>
      <c r="K11" s="21"/>
      <c r="L11" s="18">
        <f>STDEV(C11,D11,E11,F11,G11,H11,I11,J11,K11)</f>
        <v>1.4142135623730951</v>
      </c>
      <c r="M11" s="10">
        <f>MAX(C11,D11,E11,F11,G11,H11,I11,J11,K11)-MIN(C11,D11,E11,F11,G11,H11,I11,J11,K11)</f>
        <v>2</v>
      </c>
      <c r="N11" s="10">
        <f t="shared" ref="N11" si="2">AVERAGE(C11,D11,E11,F11,G11,H11,I11,J11,K11)</f>
        <v>19.100000000000001</v>
      </c>
      <c r="O11" s="19">
        <v>0.8</v>
      </c>
      <c r="P11" s="20">
        <f t="shared" ref="P11" si="3">N11+O11</f>
        <v>19.900000000000002</v>
      </c>
    </row>
    <row r="13" spans="2:17">
      <c r="E13" s="42"/>
    </row>
    <row r="14" spans="2:17">
      <c r="E14" s="42"/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opLeftCell="A26" zoomScale="70" zoomScaleNormal="70" workbookViewId="0">
      <selection activeCell="C53" sqref="C53"/>
    </sheetView>
  </sheetViews>
  <sheetFormatPr defaultRowHeight="14.4"/>
  <cols>
    <col min="2" max="19" width="11.664062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4.6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1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21824384</v>
      </c>
      <c r="C29" s="52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52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52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52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52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52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>
        <v>56772826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>
        <v>59726747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>
        <v>62392044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>
        <v>65427260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>
        <v>69397033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>
        <v>74440609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>
        <v>82375802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>
        <v>90849482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>
        <v>101053901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>
        <v>111327184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>
        <v>120040305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>
        <v>126293941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>
        <v>131485110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>
        <v>134474222</v>
      </c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>
        <v>135649047</v>
      </c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>
        <v>136201614</v>
      </c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52"/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52"/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52"/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52"/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52"/>
      <c r="D55" s="43"/>
      <c r="E55" s="43"/>
      <c r="F55" s="32"/>
      <c r="G55" s="32"/>
      <c r="H55" s="43"/>
      <c r="I55" s="43"/>
      <c r="J55" s="43"/>
    </row>
    <row r="57" spans="1:10" ht="43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17.476422357104791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zoomScale="70" zoomScaleNormal="70" workbookViewId="0">
      <selection activeCell="C57" sqref="C57"/>
    </sheetView>
  </sheetViews>
  <sheetFormatPr defaultRowHeight="14.4"/>
  <cols>
    <col min="2" max="19" width="11.664062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4.6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0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18979411.199999999</v>
      </c>
      <c r="C29" s="43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27025178.400869999</v>
      </c>
      <c r="C30" s="43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34179624.266670004</v>
      </c>
      <c r="C31" s="43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40326693.835320003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46022901.866669998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52080193.300049998</v>
      </c>
      <c r="C34" s="43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57217772.266670004</v>
      </c>
      <c r="C35">
        <v>63264522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60469107.615359999</v>
      </c>
      <c r="C36">
        <v>64441177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63239497.866669998</v>
      </c>
      <c r="C37">
        <v>65046364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65873095.395159997</v>
      </c>
      <c r="C38">
        <v>65046364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69036676.533329993</v>
      </c>
      <c r="C39">
        <v>65335634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74725810.179590002</v>
      </c>
      <c r="C40">
        <v>71518531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82082392.266670004</v>
      </c>
      <c r="C41">
        <v>93434867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90372476.928189993</v>
      </c>
      <c r="C42">
        <v>120003284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98909409.599999994</v>
      </c>
      <c r="C43">
        <v>132996045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106872688.258</v>
      </c>
      <c r="C44">
        <v>136340168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113596570.13330001</v>
      </c>
      <c r="C45">
        <v>136559883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118377799.91240001</v>
      </c>
      <c r="C46">
        <v>136559883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122045277.0667</v>
      </c>
      <c r="C47">
        <v>136559883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124819243.2828</v>
      </c>
      <c r="C48">
        <v>136559883</v>
      </c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127032204</v>
      </c>
      <c r="C49">
        <v>136559883</v>
      </c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128884827.7098</v>
      </c>
      <c r="C50">
        <v>136559883</v>
      </c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130410328.2667</v>
      </c>
      <c r="C51" s="43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131659308.02779999</v>
      </c>
      <c r="C52" s="43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132685880.2667</v>
      </c>
      <c r="C53" s="43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133528013.14390001</v>
      </c>
      <c r="C54" s="43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134215813.33329999</v>
      </c>
      <c r="C55" s="43"/>
      <c r="D55" s="43"/>
      <c r="E55" s="43"/>
      <c r="F55" s="32"/>
      <c r="G55" s="32"/>
      <c r="H55" s="43"/>
      <c r="I55" s="43"/>
      <c r="J55" s="43"/>
    </row>
    <row r="57" spans="1:19" ht="43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>
        <f t="shared" si="1"/>
        <v>16.090526424981711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Kazuyoshi Uesaka</cp:lastModifiedBy>
  <dcterms:created xsi:type="dcterms:W3CDTF">2019-11-11T10:49:25Z</dcterms:created>
  <dcterms:modified xsi:type="dcterms:W3CDTF">2021-01-25T10:25:35Z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_readonly">
    <vt:lpwstr/>
  </property>
  <property fmtid="{D5CDD505-2E9C-101B-9397-08002B2CF9AE}" pid="18" name="_change">
    <vt:lpwstr/>
  </property>
  <property fmtid="{D5CDD505-2E9C-101B-9397-08002B2CF9AE}" pid="19" name="_full-control">
    <vt:lpwstr/>
  </property>
  <property fmtid="{D5CDD505-2E9C-101B-9397-08002B2CF9AE}" pid="20" name="sflag">
    <vt:lpwstr>1582770514</vt:lpwstr>
  </property>
  <property fmtid="{D5CDD505-2E9C-101B-9397-08002B2CF9AE}" pid="21" name="CTPClassification">
    <vt:lpwstr>CTP_NT</vt:lpwstr>
  </property>
</Properties>
</file>