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z00520787\Documents\Metting\94\"/>
    </mc:Choice>
  </mc:AlternateContent>
  <bookViews>
    <workbookView xWindow="-120" yWindow="-120" windowWidth="25440" windowHeight="15390" tabRatio="753" activeTab="1"/>
  </bookViews>
  <sheets>
    <sheet name="Title" sheetId="1" r:id="rId1"/>
    <sheet name="Summary" sheetId="2" r:id="rId2"/>
    <sheet name="MCS13 50 MHz" sheetId="3" r:id="rId3"/>
    <sheet name="MCS13 100 MHz" sheetId="23" r:id="rId4"/>
    <sheet name="MCS13 200 MHz" sheetId="24" r:id="rId5"/>
    <sheet name="MCS13 400 MHz" sheetId="25" r:id="rId6"/>
    <sheet name="MCS10 50 MHz" sheetId="26" r:id="rId7"/>
    <sheet name="MCS10 100 MHz" sheetId="27" r:id="rId8"/>
    <sheet name="MCS10 200 MHz" sheetId="28" r:id="rId9"/>
    <sheet name="MCS10 400 MHz" sheetId="29" r:id="rId10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6" i="29" l="1"/>
  <c r="I56" i="29"/>
  <c r="H56" i="29"/>
  <c r="G56" i="29"/>
  <c r="F56" i="29"/>
  <c r="E56" i="29"/>
  <c r="D56" i="29"/>
  <c r="C56" i="29"/>
  <c r="A30" i="29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  <c r="A51" i="29" s="1"/>
  <c r="A52" i="29" s="1"/>
  <c r="A53" i="29" s="1"/>
  <c r="A54" i="29" s="1"/>
  <c r="J56" i="28"/>
  <c r="I56" i="28"/>
  <c r="H56" i="28"/>
  <c r="G56" i="28"/>
  <c r="F56" i="28"/>
  <c r="E56" i="28"/>
  <c r="D56" i="28"/>
  <c r="C56" i="28"/>
  <c r="A30" i="28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J56" i="27"/>
  <c r="I56" i="27"/>
  <c r="H56" i="27"/>
  <c r="G56" i="27"/>
  <c r="F56" i="27"/>
  <c r="E56" i="27"/>
  <c r="D56" i="27"/>
  <c r="C56" i="27"/>
  <c r="A31" i="27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30" i="27"/>
  <c r="J56" i="26"/>
  <c r="I56" i="26"/>
  <c r="H56" i="26"/>
  <c r="G56" i="26"/>
  <c r="F56" i="26"/>
  <c r="E56" i="26"/>
  <c r="D56" i="26"/>
  <c r="C56" i="26"/>
  <c r="A31" i="26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30" i="26"/>
  <c r="J56" i="25"/>
  <c r="I56" i="25"/>
  <c r="H56" i="25"/>
  <c r="G56" i="25"/>
  <c r="F56" i="25"/>
  <c r="E56" i="25"/>
  <c r="D56" i="25"/>
  <c r="C56" i="25"/>
  <c r="A31" i="25"/>
  <c r="A32" i="25" s="1"/>
  <c r="A33" i="25" s="1"/>
  <c r="A34" i="25" s="1"/>
  <c r="A35" i="25" s="1"/>
  <c r="A36" i="25" s="1"/>
  <c r="A37" i="25" s="1"/>
  <c r="A38" i="25" s="1"/>
  <c r="A30" i="25"/>
  <c r="J56" i="24"/>
  <c r="I56" i="24"/>
  <c r="H56" i="24"/>
  <c r="G56" i="24"/>
  <c r="F56" i="24"/>
  <c r="E56" i="24"/>
  <c r="D56" i="24"/>
  <c r="C56" i="24"/>
  <c r="A31" i="24"/>
  <c r="A32" i="24" s="1"/>
  <c r="A33" i="24" s="1"/>
  <c r="A34" i="24" s="1"/>
  <c r="A35" i="24" s="1"/>
  <c r="A36" i="24" s="1"/>
  <c r="A37" i="24" s="1"/>
  <c r="A38" i="24" s="1"/>
  <c r="A30" i="24"/>
  <c r="J56" i="23"/>
  <c r="I56" i="23"/>
  <c r="H56" i="23"/>
  <c r="G56" i="23"/>
  <c r="F56" i="23"/>
  <c r="E56" i="23"/>
  <c r="D56" i="23"/>
  <c r="C56" i="23"/>
  <c r="A30" i="23"/>
  <c r="A31" i="23" s="1"/>
  <c r="A32" i="23" s="1"/>
  <c r="A33" i="23" s="1"/>
  <c r="A34" i="23" s="1"/>
  <c r="A35" i="23" s="1"/>
  <c r="A36" i="23" s="1"/>
  <c r="A37" i="23" s="1"/>
  <c r="A38" i="23" s="1"/>
  <c r="L6" i="2"/>
  <c r="J9" i="2"/>
  <c r="K8" i="2"/>
  <c r="K5" i="2"/>
  <c r="I11" i="2"/>
  <c r="I10" i="2"/>
  <c r="H10" i="2"/>
  <c r="I6" i="2"/>
  <c r="K7" i="2"/>
  <c r="L5" i="2"/>
  <c r="I8" i="2"/>
  <c r="L11" i="2"/>
  <c r="J10" i="2"/>
  <c r="H11" i="2"/>
  <c r="J8" i="2"/>
  <c r="K9" i="2"/>
  <c r="K11" i="2"/>
  <c r="J7" i="2"/>
  <c r="H5" i="2"/>
  <c r="J11" i="2"/>
  <c r="I9" i="2"/>
  <c r="J6" i="2"/>
  <c r="H8" i="2"/>
  <c r="H6" i="2"/>
  <c r="L7" i="2"/>
  <c r="H7" i="2"/>
  <c r="L8" i="2"/>
  <c r="I5" i="2"/>
  <c r="K10" i="2"/>
  <c r="L9" i="2"/>
  <c r="H9" i="2"/>
  <c r="I7" i="2"/>
  <c r="J5" i="2"/>
  <c r="L10" i="2"/>
  <c r="K6" i="2"/>
  <c r="A39" i="23" l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B56" i="23"/>
  <c r="A39" i="25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B56" i="25"/>
  <c r="A39" i="24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B56" i="24"/>
  <c r="A43" i="26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B56" i="26"/>
  <c r="B56" i="28"/>
  <c r="B56" i="27"/>
  <c r="B56" i="29"/>
  <c r="J56" i="3"/>
  <c r="I56" i="3"/>
  <c r="H56" i="3"/>
  <c r="G56" i="3"/>
  <c r="F56" i="3"/>
  <c r="E56" i="3"/>
  <c r="A30" i="3"/>
  <c r="A31" i="3" s="1"/>
  <c r="A32" i="3" s="1"/>
  <c r="A33" i="3" s="1"/>
  <c r="A34" i="3" s="1"/>
  <c r="A35" i="3" s="1"/>
  <c r="A36" i="3" s="1"/>
  <c r="J4" i="2"/>
  <c r="D6" i="2"/>
  <c r="D5" i="2"/>
  <c r="L4" i="2"/>
  <c r="K4" i="2"/>
  <c r="I4" i="2"/>
  <c r="D9" i="2"/>
  <c r="D7" i="2"/>
  <c r="H4" i="2"/>
  <c r="D8" i="2"/>
  <c r="D11" i="2"/>
  <c r="D10" i="2"/>
  <c r="A37" i="3" l="1"/>
  <c r="O11" i="2" l="1"/>
  <c r="N11" i="2"/>
  <c r="M11" i="2"/>
  <c r="O10" i="2"/>
  <c r="N10" i="2"/>
  <c r="M10" i="2"/>
  <c r="O9" i="2"/>
  <c r="M9" i="2"/>
  <c r="N9" i="2"/>
  <c r="O8" i="2"/>
  <c r="N8" i="2"/>
  <c r="M8" i="2"/>
  <c r="M7" i="2"/>
  <c r="N7" i="2"/>
  <c r="O7" i="2"/>
  <c r="O6" i="2"/>
  <c r="N6" i="2"/>
  <c r="M6" i="2"/>
  <c r="N5" i="2"/>
  <c r="O5" i="2"/>
  <c r="M5" i="2"/>
  <c r="A38" i="3"/>
  <c r="A39" i="3" s="1"/>
  <c r="A40" i="3" l="1"/>
  <c r="A41" i="3" l="1"/>
  <c r="A42" i="3" s="1"/>
  <c r="A43" i="3" s="1"/>
  <c r="A44" i="3" s="1"/>
  <c r="C56" i="3" l="1"/>
  <c r="D56" i="3"/>
  <c r="A45" i="3"/>
  <c r="A46" i="3" s="1"/>
  <c r="A47" i="3" s="1"/>
  <c r="A48" i="3" s="1"/>
  <c r="A49" i="3" s="1"/>
  <c r="A50" i="3" s="1"/>
  <c r="A51" i="3" s="1"/>
  <c r="A52" i="3" s="1"/>
  <c r="A53" i="3" s="1"/>
  <c r="A54" i="3" s="1"/>
  <c r="B56" i="3"/>
  <c r="D4" i="2"/>
  <c r="O4" i="2" l="1"/>
  <c r="M4" i="2"/>
  <c r="N4" i="2"/>
</calcChain>
</file>

<file path=xl/sharedStrings.xml><?xml version="1.0" encoding="utf-8"?>
<sst xmlns="http://schemas.openxmlformats.org/spreadsheetml/2006/main" count="143" uniqueCount="31">
  <si>
    <t>Intel</t>
  </si>
  <si>
    <t>STD</t>
  </si>
  <si>
    <t>SPAN</t>
  </si>
  <si>
    <t>AVE</t>
  </si>
  <si>
    <t>Company 4</t>
  </si>
  <si>
    <t>Company 5</t>
  </si>
  <si>
    <t>Company 6</t>
  </si>
  <si>
    <t>Company 7</t>
  </si>
  <si>
    <t>Company 8</t>
  </si>
  <si>
    <t>Company 9</t>
  </si>
  <si>
    <t>Alignment results</t>
  </si>
  <si>
    <t xml:space="preserve">Absolute Throughput </t>
    <phoneticPr fontId="0" type="noConversion"/>
  </si>
  <si>
    <t>SNR [dB]</t>
    <phoneticPr fontId="0" type="noConversion"/>
  </si>
  <si>
    <t>SNR at 70% @ Max TP</t>
  </si>
  <si>
    <t>Test point</t>
  </si>
  <si>
    <t>Max tput</t>
  </si>
  <si>
    <t>bps</t>
  </si>
  <si>
    <t>Ericsson</t>
  </si>
  <si>
    <t>Huawei</t>
    <phoneticPr fontId="7" type="noConversion"/>
  </si>
  <si>
    <t>Huawei</t>
    <phoneticPr fontId="7" type="noConversion"/>
  </si>
  <si>
    <t>Qualcomm</t>
  </si>
  <si>
    <t>MCS/Channel Bandwidth</t>
  </si>
  <si>
    <t>MCS13 50 MHz</t>
  </si>
  <si>
    <t>MCS13 100 MHz</t>
  </si>
  <si>
    <t>MCS13 200 MHz</t>
  </si>
  <si>
    <t>Number of MIMO layers</t>
  </si>
  <si>
    <t>MCS13 400 MHz</t>
  </si>
  <si>
    <t>MCS10 50 MHz</t>
  </si>
  <si>
    <t>MCS10 100 MHz</t>
  </si>
  <si>
    <t>MCS10 200 MHz</t>
  </si>
  <si>
    <t>MCS10 400 MHz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</si>
</sst>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0.0"/>
    <numFmt numFmtId="178" formatCode="0.0_ "/>
  </numFmts>
  <fonts count="8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8"/>
      <color theme="1"/>
      <name val="等线"/>
      <family val="2"/>
      <scheme val="minor"/>
    </font>
    <font>
      <b/>
      <sz val="20"/>
      <name val="Arial"/>
      <family val="2"/>
    </font>
    <font>
      <sz val="11"/>
      <name val="等线"/>
      <family val="2"/>
      <scheme val="minor"/>
    </font>
    <font>
      <sz val="9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2" xfId="1" applyNumberFormat="1" applyFont="1" applyFill="1" applyBorder="1" applyAlignment="1">
      <alignment horizontal="center" vertical="center" textRotation="90" wrapText="1"/>
    </xf>
    <xf numFmtId="0" fontId="0" fillId="0" borderId="3" xfId="1" applyFont="1" applyFill="1" applyBorder="1" applyAlignment="1">
      <alignment horizontal="center" vertical="center" textRotation="90" wrapText="1"/>
    </xf>
    <xf numFmtId="176" fontId="0" fillId="2" borderId="2" xfId="1" applyNumberFormat="1" applyFont="1" applyFill="1" applyBorder="1" applyAlignment="1">
      <alignment horizontal="center" vertical="center" textRotation="90"/>
    </xf>
    <xf numFmtId="176" fontId="0" fillId="2" borderId="4" xfId="1" applyNumberFormat="1" applyFont="1" applyFill="1" applyBorder="1" applyAlignment="1">
      <alignment horizontal="center" vertical="center" textRotation="90"/>
    </xf>
    <xf numFmtId="177" fontId="0" fillId="0" borderId="7" xfId="0" applyNumberFormat="1" applyBorder="1" applyAlignment="1">
      <alignment horizontal="center"/>
    </xf>
    <xf numFmtId="177" fontId="0" fillId="2" borderId="7" xfId="1" applyNumberFormat="1" applyFont="1" applyFill="1" applyBorder="1" applyAlignment="1">
      <alignment horizontal="center"/>
    </xf>
    <xf numFmtId="177" fontId="0" fillId="2" borderId="8" xfId="1" applyNumberFormat="1" applyFont="1" applyFill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177" fontId="0" fillId="2" borderId="10" xfId="1" applyNumberFormat="1" applyFont="1" applyFill="1" applyBorder="1" applyAlignment="1">
      <alignment horizontal="center"/>
    </xf>
    <xf numFmtId="177" fontId="0" fillId="2" borderId="11" xfId="1" applyNumberFormat="1" applyFont="1" applyFill="1" applyBorder="1" applyAlignment="1">
      <alignment horizontal="center"/>
    </xf>
    <xf numFmtId="177" fontId="0" fillId="0" borderId="14" xfId="0" applyNumberFormat="1" applyBorder="1" applyAlignment="1">
      <alignment horizontal="center"/>
    </xf>
    <xf numFmtId="177" fontId="0" fillId="2" borderId="14" xfId="1" applyNumberFormat="1" applyFont="1" applyFill="1" applyBorder="1" applyAlignment="1">
      <alignment horizontal="center"/>
    </xf>
    <xf numFmtId="177" fontId="0" fillId="2" borderId="15" xfId="1" applyNumberFormat="1" applyFont="1" applyFill="1" applyBorder="1" applyAlignment="1">
      <alignment horizontal="center"/>
    </xf>
    <xf numFmtId="9" fontId="2" fillId="0" borderId="0" xfId="1" applyNumberFormat="1" applyFont="1"/>
    <xf numFmtId="2" fontId="3" fillId="0" borderId="0" xfId="1" applyNumberFormat="1"/>
    <xf numFmtId="177" fontId="3" fillId="0" borderId="0" xfId="1" applyNumberFormat="1"/>
    <xf numFmtId="0" fontId="2" fillId="0" borderId="0" xfId="1" applyFont="1"/>
    <xf numFmtId="0" fontId="3" fillId="0" borderId="0" xfId="1"/>
    <xf numFmtId="9" fontId="0" fillId="0" borderId="0" xfId="0" applyNumberFormat="1" applyAlignment="1">
      <alignment horizontal="right"/>
    </xf>
    <xf numFmtId="177" fontId="3" fillId="0" borderId="0" xfId="1" applyNumberFormat="1" applyFont="1" applyBorder="1"/>
    <xf numFmtId="0" fontId="0" fillId="0" borderId="0" xfId="0" applyBorder="1"/>
    <xf numFmtId="0" fontId="0" fillId="0" borderId="10" xfId="1" applyFont="1" applyBorder="1" applyAlignment="1">
      <alignment horizontal="center" vertical="center" textRotation="90"/>
    </xf>
    <xf numFmtId="0" fontId="0" fillId="0" borderId="10" xfId="0" applyBorder="1"/>
    <xf numFmtId="9" fontId="0" fillId="0" borderId="0" xfId="0" applyNumberFormat="1" applyAlignment="1">
      <alignment horizontal="right" wrapText="1"/>
    </xf>
    <xf numFmtId="0" fontId="1" fillId="0" borderId="0" xfId="1" applyFont="1" applyAlignment="1">
      <alignment horizontal="right"/>
    </xf>
    <xf numFmtId="9" fontId="6" fillId="0" borderId="0" xfId="1" applyNumberFormat="1" applyFont="1" applyAlignment="1">
      <alignment horizontal="right"/>
    </xf>
    <xf numFmtId="0" fontId="6" fillId="0" borderId="0" xfId="1" applyFont="1" applyAlignment="1">
      <alignment horizontal="right"/>
    </xf>
    <xf numFmtId="1" fontId="1" fillId="0" borderId="0" xfId="0" applyNumberFormat="1" applyFont="1" applyFill="1" applyAlignment="1"/>
    <xf numFmtId="177" fontId="0" fillId="0" borderId="22" xfId="0" applyNumberFormat="1" applyBorder="1" applyAlignment="1">
      <alignment horizontal="center"/>
    </xf>
    <xf numFmtId="177" fontId="0" fillId="0" borderId="23" xfId="0" applyNumberFormat="1" applyBorder="1" applyAlignment="1">
      <alignment horizontal="center"/>
    </xf>
    <xf numFmtId="177" fontId="0" fillId="0" borderId="20" xfId="0" applyNumberFormat="1" applyBorder="1" applyAlignment="1">
      <alignment horizontal="center"/>
    </xf>
    <xf numFmtId="177" fontId="0" fillId="0" borderId="0" xfId="0" applyNumberFormat="1"/>
    <xf numFmtId="177" fontId="0" fillId="2" borderId="25" xfId="1" applyNumberFormat="1" applyFont="1" applyFill="1" applyBorder="1" applyAlignment="1">
      <alignment horizontal="center"/>
    </xf>
    <xf numFmtId="177" fontId="0" fillId="2" borderId="26" xfId="1" applyNumberFormat="1" applyFont="1" applyFill="1" applyBorder="1" applyAlignment="1">
      <alignment horizontal="center"/>
    </xf>
    <xf numFmtId="177" fontId="0" fillId="0" borderId="21" xfId="0" applyNumberFormat="1" applyBorder="1" applyAlignment="1">
      <alignment horizontal="center"/>
    </xf>
    <xf numFmtId="177" fontId="0" fillId="2" borderId="9" xfId="1" applyNumberFormat="1" applyFont="1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177" fontId="0" fillId="2" borderId="6" xfId="1" applyNumberFormat="1" applyFont="1" applyFill="1" applyBorder="1" applyAlignment="1">
      <alignment horizontal="center"/>
    </xf>
    <xf numFmtId="177" fontId="0" fillId="0" borderId="31" xfId="0" applyNumberFormat="1" applyBorder="1" applyAlignment="1">
      <alignment horizontal="center"/>
    </xf>
    <xf numFmtId="177" fontId="0" fillId="0" borderId="11" xfId="0" applyNumberFormat="1" applyBorder="1" applyAlignment="1">
      <alignment horizontal="center"/>
    </xf>
    <xf numFmtId="177" fontId="0" fillId="0" borderId="15" xfId="0" applyNumberFormat="1" applyBorder="1" applyAlignment="1">
      <alignment horizontal="center"/>
    </xf>
    <xf numFmtId="1" fontId="0" fillId="2" borderId="10" xfId="0" applyNumberFormat="1" applyFont="1" applyFill="1" applyBorder="1"/>
    <xf numFmtId="1" fontId="6" fillId="2" borderId="10" xfId="1" applyNumberFormat="1" applyFont="1" applyFill="1" applyBorder="1"/>
    <xf numFmtId="178" fontId="0" fillId="0" borderId="0" xfId="0" applyNumberFormat="1"/>
    <xf numFmtId="0" fontId="0" fillId="0" borderId="24" xfId="0" applyBorder="1" applyAlignment="1">
      <alignment horizontal="center" vertical="center"/>
    </xf>
    <xf numFmtId="0" fontId="0" fillId="0" borderId="18" xfId="1" applyFont="1" applyFill="1" applyBorder="1" applyAlignment="1">
      <alignment horizontal="center" vertical="center" textRotation="90" wrapText="1"/>
    </xf>
    <xf numFmtId="177" fontId="0" fillId="2" borderId="30" xfId="1" applyNumberFormat="1" applyFont="1" applyFill="1" applyBorder="1" applyAlignment="1">
      <alignment horizontal="center"/>
    </xf>
    <xf numFmtId="177" fontId="0" fillId="0" borderId="19" xfId="0" applyNumberFormat="1" applyBorder="1" applyAlignment="1">
      <alignment horizontal="center"/>
    </xf>
    <xf numFmtId="177" fontId="0" fillId="0" borderId="8" xfId="0" applyNumberFormat="1" applyBorder="1" applyAlignment="1">
      <alignment horizontal="center"/>
    </xf>
    <xf numFmtId="177" fontId="0" fillId="2" borderId="13" xfId="1" applyNumberFormat="1" applyFont="1" applyFill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7" fontId="0" fillId="3" borderId="23" xfId="0" applyNumberFormat="1" applyFill="1" applyBorder="1" applyAlignment="1">
      <alignment horizontal="center"/>
    </xf>
    <xf numFmtId="177" fontId="0" fillId="3" borderId="10" xfId="0" applyNumberFormat="1" applyFill="1" applyBorder="1" applyAlignment="1">
      <alignment horizontal="center"/>
    </xf>
    <xf numFmtId="177" fontId="0" fillId="3" borderId="14" xfId="0" applyNumberFormat="1" applyFill="1" applyBorder="1" applyAlignment="1">
      <alignment horizontal="center"/>
    </xf>
    <xf numFmtId="177" fontId="0" fillId="3" borderId="7" xfId="0" applyNumberForma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5" fillId="0" borderId="0" xfId="1" applyNumberFormat="1" applyFont="1" applyAlignment="1">
      <alignment horizontal="center"/>
    </xf>
    <xf numFmtId="9" fontId="2" fillId="0" borderId="0" xfId="1" applyNumberFormat="1" applyFont="1" applyAlignment="1">
      <alignment horizontal="center"/>
    </xf>
  </cellXfs>
  <cellStyles count="2">
    <cellStyle name="Normal_Chan_est_experiments_Cases 46.1 - 46.5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'MCS13 50 MHz'!$B$28:$B$28</c:f>
              <c:strCache>
                <c:ptCount val="1"/>
                <c:pt idx="0">
                  <c:v>Intel</c:v>
                </c:pt>
              </c:strCache>
            </c:strRef>
          </c:tx>
          <c:xVal>
            <c:numRef>
              <c:f>'MCS13 50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50 MHz'!$B$29:$B$54</c:f>
              <c:numCache>
                <c:formatCode>0</c:formatCode>
                <c:ptCount val="26"/>
                <c:pt idx="0">
                  <c:v>1234508.2319748593</c:v>
                </c:pt>
                <c:pt idx="1">
                  <c:v>3068602.0000000014</c:v>
                </c:pt>
                <c:pt idx="2">
                  <c:v>6439087.8320029937</c:v>
                </c:pt>
                <c:pt idx="3">
                  <c:v>10639297.999999998</c:v>
                </c:pt>
                <c:pt idx="4">
                  <c:v>14381131.418368828</c:v>
                </c:pt>
                <c:pt idx="5">
                  <c:v>17848910</c:v>
                </c:pt>
                <c:pt idx="6">
                  <c:v>20649423.315580372</c:v>
                </c:pt>
                <c:pt idx="7">
                  <c:v>23426610</c:v>
                </c:pt>
                <c:pt idx="8">
                  <c:v>26661569.909020051</c:v>
                </c:pt>
                <c:pt idx="9">
                  <c:v>30395630.000000015</c:v>
                </c:pt>
                <c:pt idx="10">
                  <c:v>35391371.268828467</c:v>
                </c:pt>
                <c:pt idx="11">
                  <c:v>40333024.000000007</c:v>
                </c:pt>
                <c:pt idx="12">
                  <c:v>44304791.243781462</c:v>
                </c:pt>
                <c:pt idx="13">
                  <c:v>46994629.999999993</c:v>
                </c:pt>
                <c:pt idx="14">
                  <c:v>48219336.780064508</c:v>
                </c:pt>
                <c:pt idx="15">
                  <c:v>48806231.999999985</c:v>
                </c:pt>
                <c:pt idx="16">
                  <c:v>48923334.877025746</c:v>
                </c:pt>
                <c:pt idx="17">
                  <c:v>48968172</c:v>
                </c:pt>
                <c:pt idx="18">
                  <c:v>48971316.105555825</c:v>
                </c:pt>
                <c:pt idx="19">
                  <c:v>48972400</c:v>
                </c:pt>
                <c:pt idx="20">
                  <c:v>48972400</c:v>
                </c:pt>
                <c:pt idx="21">
                  <c:v>48972400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9F4-4F78-A0FC-593F288FFFAC}"/>
            </c:ext>
          </c:extLst>
        </c:ser>
        <c:ser>
          <c:idx val="4"/>
          <c:order val="1"/>
          <c:tx>
            <c:strRef>
              <c:f>'MCS13 50 MHz'!$C$28:$C$28</c:f>
              <c:strCache>
                <c:ptCount val="1"/>
                <c:pt idx="0">
                  <c:v>Ericsson</c:v>
                </c:pt>
              </c:strCache>
            </c:strRef>
          </c:tx>
          <c:xVal>
            <c:numRef>
              <c:f>'MCS13 50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50 MHz'!$C$29:$C$54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09F4-4F78-A0FC-593F288FFFAC}"/>
            </c:ext>
          </c:extLst>
        </c:ser>
        <c:ser>
          <c:idx val="7"/>
          <c:order val="2"/>
          <c:tx>
            <c:strRef>
              <c:f>'MCS13 50 MHz'!$D$28:$D$28</c:f>
              <c:strCache>
                <c:ptCount val="1"/>
                <c:pt idx="0">
                  <c:v>Huawei</c:v>
                </c:pt>
              </c:strCache>
            </c:strRef>
          </c:tx>
          <c:xVal>
            <c:numRef>
              <c:f>'MCS13 50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50 MHz'!$D$29:$D$54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09F4-4F78-A0FC-593F288FFFAC}"/>
            </c:ext>
          </c:extLst>
        </c:ser>
        <c:ser>
          <c:idx val="10"/>
          <c:order val="3"/>
          <c:tx>
            <c:strRef>
              <c:f>'MCS13 50 MHz'!$E$28:$E$28</c:f>
              <c:strCache>
                <c:ptCount val="1"/>
                <c:pt idx="0">
                  <c:v>Company 4</c:v>
                </c:pt>
              </c:strCache>
            </c:strRef>
          </c:tx>
          <c:xVal>
            <c:numRef>
              <c:f>'MCS13 50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50 MHz'!$E$29:$E$54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09F4-4F78-A0FC-593F288FFFAC}"/>
            </c:ext>
          </c:extLst>
        </c:ser>
        <c:ser>
          <c:idx val="13"/>
          <c:order val="4"/>
          <c:tx>
            <c:strRef>
              <c:f>'MCS13 50 MHz'!$F$28:$F$28</c:f>
              <c:strCache>
                <c:ptCount val="1"/>
                <c:pt idx="0">
                  <c:v>Company 5</c:v>
                </c:pt>
              </c:strCache>
            </c:strRef>
          </c:tx>
          <c:xVal>
            <c:numRef>
              <c:f>'MCS13 50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50 MHz'!$F$29:$F$54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09F4-4F78-A0FC-593F288FFFAC}"/>
            </c:ext>
          </c:extLst>
        </c:ser>
        <c:ser>
          <c:idx val="0"/>
          <c:order val="5"/>
          <c:tx>
            <c:strRef>
              <c:f>'MCS13 50 MHz'!$G$28:$G$28</c:f>
              <c:strCache>
                <c:ptCount val="1"/>
                <c:pt idx="0">
                  <c:v>Company 6</c:v>
                </c:pt>
              </c:strCache>
            </c:strRef>
          </c:tx>
          <c:xVal>
            <c:numRef>
              <c:f>'MCS13 50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50 MHz'!$G$29:$G$54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A-09F4-4F78-A0FC-593F288FFFAC}"/>
            </c:ext>
          </c:extLst>
        </c:ser>
        <c:ser>
          <c:idx val="6"/>
          <c:order val="6"/>
          <c:tx>
            <c:strRef>
              <c:f>'MCS13 50 MHz'!$H$28:$H$28</c:f>
              <c:strCache>
                <c:ptCount val="1"/>
                <c:pt idx="0">
                  <c:v>Company 7</c:v>
                </c:pt>
              </c:strCache>
            </c:strRef>
          </c:tx>
          <c:xVal>
            <c:numRef>
              <c:f>'MCS13 50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50 MHz'!$H$29:$H$54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C-09F4-4F78-A0FC-593F288FFFAC}"/>
            </c:ext>
          </c:extLst>
        </c:ser>
        <c:ser>
          <c:idx val="12"/>
          <c:order val="7"/>
          <c:tx>
            <c:strRef>
              <c:f>'MCS13 50 MHz'!$I$28:$I$28</c:f>
              <c:strCache>
                <c:ptCount val="1"/>
                <c:pt idx="0">
                  <c:v>Company 8</c:v>
                </c:pt>
              </c:strCache>
            </c:strRef>
          </c:tx>
          <c:xVal>
            <c:numRef>
              <c:f>'MCS13 50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50 MHz'!$I$29:$I$54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E-09F4-4F78-A0FC-593F288FFFAC}"/>
            </c:ext>
          </c:extLst>
        </c:ser>
        <c:ser>
          <c:idx val="16"/>
          <c:order val="8"/>
          <c:tx>
            <c:strRef>
              <c:f>'MCS13 50 MHz'!$J$28:$J$28</c:f>
              <c:strCache>
                <c:ptCount val="1"/>
                <c:pt idx="0">
                  <c:v>Company 9</c:v>
                </c:pt>
              </c:strCache>
            </c:strRef>
          </c:tx>
          <c:xVal>
            <c:numRef>
              <c:f>'MCS13 50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50 MHz'!$J$29:$J$54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0-09F4-4F78-A0FC-593F288FF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42423648"/>
        <c:axId val="-442436704"/>
      </c:scatterChart>
      <c:valAx>
        <c:axId val="-442423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zh-CN"/>
          </a:p>
        </c:txPr>
        <c:crossAx val="-442436704"/>
        <c:crosses val="autoZero"/>
        <c:crossBetween val="midCat"/>
        <c:majorUnit val="1"/>
      </c:valAx>
      <c:valAx>
        <c:axId val="-442436704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zh-CN"/>
          </a:p>
        </c:txPr>
        <c:crossAx val="-442423648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zh-CN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'MCS13 100 MHz'!$B$28</c:f>
              <c:strCache>
                <c:ptCount val="1"/>
                <c:pt idx="0">
                  <c:v>Intel</c:v>
                </c:pt>
              </c:strCache>
            </c:strRef>
          </c:tx>
          <c:xVal>
            <c:numRef>
              <c:f>'MCS13 100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'MCS13 100 MHz'!$B$29:$B$54</c:f>
              <c:numCache>
                <c:formatCode>0</c:formatCode>
                <c:ptCount val="26"/>
                <c:pt idx="0">
                  <c:v>1603150.6937201561</c:v>
                </c:pt>
                <c:pt idx="1">
                  <c:v>4761880.0000000019</c:v>
                </c:pt>
                <c:pt idx="2">
                  <c:v>12620806.346409988</c:v>
                </c:pt>
                <c:pt idx="3">
                  <c:v>22692529.999999993</c:v>
                </c:pt>
                <c:pt idx="4">
                  <c:v>30507307.9401186</c:v>
                </c:pt>
                <c:pt idx="5">
                  <c:v>37380462.000000007</c:v>
                </c:pt>
                <c:pt idx="6">
                  <c:v>42851114.579432316</c:v>
                </c:pt>
                <c:pt idx="7">
                  <c:v>48081741.999999985</c:v>
                </c:pt>
                <c:pt idx="8">
                  <c:v>53559791.05511234</c:v>
                </c:pt>
                <c:pt idx="9">
                  <c:v>60327426</c:v>
                </c:pt>
                <c:pt idx="10">
                  <c:v>73033672.703274876</c:v>
                </c:pt>
                <c:pt idx="11">
                  <c:v>85990232.000000015</c:v>
                </c:pt>
                <c:pt idx="12">
                  <c:v>94551090.075958505</c:v>
                </c:pt>
                <c:pt idx="13">
                  <c:v>99360717.99999994</c:v>
                </c:pt>
                <c:pt idx="14">
                  <c:v>100392210.63721246</c:v>
                </c:pt>
                <c:pt idx="15">
                  <c:v>100786131.99999997</c:v>
                </c:pt>
                <c:pt idx="16">
                  <c:v>100795903.32068804</c:v>
                </c:pt>
                <c:pt idx="17">
                  <c:v>100799199.99999999</c:v>
                </c:pt>
                <c:pt idx="18">
                  <c:v>100799199.99999999</c:v>
                </c:pt>
                <c:pt idx="19">
                  <c:v>100799199.99999999</c:v>
                </c:pt>
                <c:pt idx="20">
                  <c:v>100799199.99999999</c:v>
                </c:pt>
                <c:pt idx="21">
                  <c:v>100799199.99999999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41B-4175-9296-5FFA6BD8B55C}"/>
            </c:ext>
          </c:extLst>
        </c:ser>
        <c:ser>
          <c:idx val="4"/>
          <c:order val="1"/>
          <c:tx>
            <c:strRef>
              <c:f>'MCS13 100 MHz'!$C$28</c:f>
              <c:strCache>
                <c:ptCount val="1"/>
                <c:pt idx="0">
                  <c:v>Ericsson</c:v>
                </c:pt>
              </c:strCache>
            </c:strRef>
          </c:tx>
          <c:xVal>
            <c:numRef>
              <c:f>'MCS13 100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'MCS13 100 MHz'!$C$29:$C$54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41B-4175-9296-5FFA6BD8B55C}"/>
            </c:ext>
          </c:extLst>
        </c:ser>
        <c:ser>
          <c:idx val="7"/>
          <c:order val="2"/>
          <c:tx>
            <c:strRef>
              <c:f>'MCS13 100 MHz'!$D$28</c:f>
              <c:strCache>
                <c:ptCount val="1"/>
                <c:pt idx="0">
                  <c:v>Huawei</c:v>
                </c:pt>
              </c:strCache>
            </c:strRef>
          </c:tx>
          <c:xVal>
            <c:numRef>
              <c:f>'MCS13 100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'MCS13 100 MHz'!$D$29:$D$54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241B-4175-9296-5FFA6BD8B55C}"/>
            </c:ext>
          </c:extLst>
        </c:ser>
        <c:ser>
          <c:idx val="10"/>
          <c:order val="3"/>
          <c:tx>
            <c:strRef>
              <c:f>'MCS13 100 MHz'!$E$28</c:f>
              <c:strCache>
                <c:ptCount val="1"/>
                <c:pt idx="0">
                  <c:v>Company 4</c:v>
                </c:pt>
              </c:strCache>
            </c:strRef>
          </c:tx>
          <c:xVal>
            <c:numRef>
              <c:f>'MCS13 100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'MCS13 100 MHz'!$E$29:$E$54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241B-4175-9296-5FFA6BD8B55C}"/>
            </c:ext>
          </c:extLst>
        </c:ser>
        <c:ser>
          <c:idx val="13"/>
          <c:order val="4"/>
          <c:tx>
            <c:strRef>
              <c:f>'MCS13 100 MHz'!$F$28</c:f>
              <c:strCache>
                <c:ptCount val="1"/>
                <c:pt idx="0">
                  <c:v>Company 5</c:v>
                </c:pt>
              </c:strCache>
            </c:strRef>
          </c:tx>
          <c:xVal>
            <c:numRef>
              <c:f>'MCS13 100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'MCS13 100 MHz'!$F$29:$F$54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241B-4175-9296-5FFA6BD8B55C}"/>
            </c:ext>
          </c:extLst>
        </c:ser>
        <c:ser>
          <c:idx val="0"/>
          <c:order val="5"/>
          <c:tx>
            <c:strRef>
              <c:f>'MCS13 100 MHz'!$G$28</c:f>
              <c:strCache>
                <c:ptCount val="1"/>
                <c:pt idx="0">
                  <c:v>Company 6</c:v>
                </c:pt>
              </c:strCache>
            </c:strRef>
          </c:tx>
          <c:xVal>
            <c:numRef>
              <c:f>'MCS13 100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'MCS13 100 MHz'!$G$29:$G$54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241B-4175-9296-5FFA6BD8B55C}"/>
            </c:ext>
          </c:extLst>
        </c:ser>
        <c:ser>
          <c:idx val="6"/>
          <c:order val="6"/>
          <c:tx>
            <c:strRef>
              <c:f>'MCS13 100 MHz'!$H$28</c:f>
              <c:strCache>
                <c:ptCount val="1"/>
                <c:pt idx="0">
                  <c:v>Company 7</c:v>
                </c:pt>
              </c:strCache>
            </c:strRef>
          </c:tx>
          <c:xVal>
            <c:numRef>
              <c:f>'MCS13 100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'MCS13 100 MHz'!$H$29:$H$54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241B-4175-9296-5FFA6BD8B55C}"/>
            </c:ext>
          </c:extLst>
        </c:ser>
        <c:ser>
          <c:idx val="12"/>
          <c:order val="7"/>
          <c:tx>
            <c:strRef>
              <c:f>'MCS13 100 MHz'!$I$28</c:f>
              <c:strCache>
                <c:ptCount val="1"/>
                <c:pt idx="0">
                  <c:v>Company 8</c:v>
                </c:pt>
              </c:strCache>
            </c:strRef>
          </c:tx>
          <c:xVal>
            <c:numRef>
              <c:f>'MCS13 100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'MCS13 100 MHz'!$I$29:$I$54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241B-4175-9296-5FFA6BD8B55C}"/>
            </c:ext>
          </c:extLst>
        </c:ser>
        <c:ser>
          <c:idx val="16"/>
          <c:order val="8"/>
          <c:tx>
            <c:strRef>
              <c:f>'MCS13 100 MHz'!$J$28</c:f>
              <c:strCache>
                <c:ptCount val="1"/>
                <c:pt idx="0">
                  <c:v>Company 9</c:v>
                </c:pt>
              </c:strCache>
            </c:strRef>
          </c:tx>
          <c:xVal>
            <c:numRef>
              <c:f>'MCS13 100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'MCS13 100 MHz'!$J$29:$J$54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241B-4175-9296-5FFA6BD8B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42434528"/>
        <c:axId val="-442429632"/>
      </c:scatterChart>
      <c:valAx>
        <c:axId val="-4424345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zh-CN"/>
          </a:p>
        </c:txPr>
        <c:crossAx val="-442429632"/>
        <c:crosses val="autoZero"/>
        <c:crossBetween val="midCat"/>
        <c:majorUnit val="1"/>
      </c:valAx>
      <c:valAx>
        <c:axId val="-442429632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zh-CN"/>
          </a:p>
        </c:txPr>
        <c:crossAx val="-442434528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zh-CN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'MCS13 200 MHz'!$B$28</c:f>
              <c:strCache>
                <c:ptCount val="1"/>
                <c:pt idx="0">
                  <c:v>Intel</c:v>
                </c:pt>
              </c:strCache>
            </c:strRef>
          </c:tx>
          <c:xVal>
            <c:numRef>
              <c:f>'MCS13 200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'MCS13 200 MHz'!$B$29:$B$54</c:f>
              <c:numCache>
                <c:formatCode>0</c:formatCode>
                <c:ptCount val="26"/>
                <c:pt idx="0">
                  <c:v>2519914.4365680218</c:v>
                </c:pt>
                <c:pt idx="1">
                  <c:v>7954686</c:v>
                </c:pt>
                <c:pt idx="2">
                  <c:v>23575996.747643296</c:v>
                </c:pt>
                <c:pt idx="3">
                  <c:v>44209800</c:v>
                </c:pt>
                <c:pt idx="4">
                  <c:v>60170216.93478395</c:v>
                </c:pt>
                <c:pt idx="5">
                  <c:v>74222926</c:v>
                </c:pt>
                <c:pt idx="6">
                  <c:v>85357811.608917147</c:v>
                </c:pt>
                <c:pt idx="7">
                  <c:v>95954024</c:v>
                </c:pt>
                <c:pt idx="8">
                  <c:v>106809220.11457157</c:v>
                </c:pt>
                <c:pt idx="9">
                  <c:v>120503839.99999997</c:v>
                </c:pt>
                <c:pt idx="10">
                  <c:v>149558064.47125366</c:v>
                </c:pt>
                <c:pt idx="11">
                  <c:v>178023948.00000003</c:v>
                </c:pt>
                <c:pt idx="12">
                  <c:v>192860683.35044679</c:v>
                </c:pt>
                <c:pt idx="13">
                  <c:v>200246246</c:v>
                </c:pt>
                <c:pt idx="14">
                  <c:v>201121705.64268404</c:v>
                </c:pt>
                <c:pt idx="15">
                  <c:v>201433600.00000003</c:v>
                </c:pt>
                <c:pt idx="16">
                  <c:v>201433600.00000003</c:v>
                </c:pt>
                <c:pt idx="17">
                  <c:v>201433600.00000003</c:v>
                </c:pt>
                <c:pt idx="18">
                  <c:v>201433600.00000003</c:v>
                </c:pt>
                <c:pt idx="19">
                  <c:v>201433600.00000003</c:v>
                </c:pt>
                <c:pt idx="20">
                  <c:v>201433600.00000003</c:v>
                </c:pt>
                <c:pt idx="21">
                  <c:v>201433600.00000003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CC5-4C6B-9DAB-3D0499965DBA}"/>
            </c:ext>
          </c:extLst>
        </c:ser>
        <c:ser>
          <c:idx val="4"/>
          <c:order val="1"/>
          <c:tx>
            <c:strRef>
              <c:f>'MCS13 200 MHz'!$C$28</c:f>
              <c:strCache>
                <c:ptCount val="1"/>
                <c:pt idx="0">
                  <c:v>Ericsson</c:v>
                </c:pt>
              </c:strCache>
            </c:strRef>
          </c:tx>
          <c:xVal>
            <c:numRef>
              <c:f>'MCS13 200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'MCS13 200 MHz'!$C$29:$C$54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CC5-4C6B-9DAB-3D0499965DBA}"/>
            </c:ext>
          </c:extLst>
        </c:ser>
        <c:ser>
          <c:idx val="7"/>
          <c:order val="2"/>
          <c:tx>
            <c:strRef>
              <c:f>'MCS13 200 MHz'!$D$28</c:f>
              <c:strCache>
                <c:ptCount val="1"/>
                <c:pt idx="0">
                  <c:v>Huawei</c:v>
                </c:pt>
              </c:strCache>
            </c:strRef>
          </c:tx>
          <c:xVal>
            <c:numRef>
              <c:f>'MCS13 200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'MCS13 200 MHz'!$D$29:$D$54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6CC5-4C6B-9DAB-3D0499965DBA}"/>
            </c:ext>
          </c:extLst>
        </c:ser>
        <c:ser>
          <c:idx val="10"/>
          <c:order val="3"/>
          <c:tx>
            <c:strRef>
              <c:f>'MCS13 200 MHz'!$E$28</c:f>
              <c:strCache>
                <c:ptCount val="1"/>
                <c:pt idx="0">
                  <c:v>Company 4</c:v>
                </c:pt>
              </c:strCache>
            </c:strRef>
          </c:tx>
          <c:xVal>
            <c:numRef>
              <c:f>'MCS13 200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'MCS13 200 MHz'!$E$29:$E$54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6CC5-4C6B-9DAB-3D0499965DBA}"/>
            </c:ext>
          </c:extLst>
        </c:ser>
        <c:ser>
          <c:idx val="13"/>
          <c:order val="4"/>
          <c:tx>
            <c:strRef>
              <c:f>'MCS13 200 MHz'!$F$28</c:f>
              <c:strCache>
                <c:ptCount val="1"/>
                <c:pt idx="0">
                  <c:v>Company 5</c:v>
                </c:pt>
              </c:strCache>
            </c:strRef>
          </c:tx>
          <c:xVal>
            <c:numRef>
              <c:f>'MCS13 200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'MCS13 200 MHz'!$F$29:$F$54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6CC5-4C6B-9DAB-3D0499965DBA}"/>
            </c:ext>
          </c:extLst>
        </c:ser>
        <c:ser>
          <c:idx val="0"/>
          <c:order val="5"/>
          <c:tx>
            <c:strRef>
              <c:f>'MCS13 200 MHz'!$G$28</c:f>
              <c:strCache>
                <c:ptCount val="1"/>
                <c:pt idx="0">
                  <c:v>Company 6</c:v>
                </c:pt>
              </c:strCache>
            </c:strRef>
          </c:tx>
          <c:xVal>
            <c:numRef>
              <c:f>'MCS13 200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'MCS13 200 MHz'!$G$29:$G$54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6CC5-4C6B-9DAB-3D0499965DBA}"/>
            </c:ext>
          </c:extLst>
        </c:ser>
        <c:ser>
          <c:idx val="6"/>
          <c:order val="6"/>
          <c:tx>
            <c:strRef>
              <c:f>'MCS13 200 MHz'!$H$28</c:f>
              <c:strCache>
                <c:ptCount val="1"/>
                <c:pt idx="0">
                  <c:v>Company 7</c:v>
                </c:pt>
              </c:strCache>
            </c:strRef>
          </c:tx>
          <c:xVal>
            <c:numRef>
              <c:f>'MCS13 200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'MCS13 200 MHz'!$H$29:$H$54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6CC5-4C6B-9DAB-3D0499965DBA}"/>
            </c:ext>
          </c:extLst>
        </c:ser>
        <c:ser>
          <c:idx val="12"/>
          <c:order val="7"/>
          <c:tx>
            <c:strRef>
              <c:f>'MCS13 200 MHz'!$I$28</c:f>
              <c:strCache>
                <c:ptCount val="1"/>
                <c:pt idx="0">
                  <c:v>Company 8</c:v>
                </c:pt>
              </c:strCache>
            </c:strRef>
          </c:tx>
          <c:xVal>
            <c:numRef>
              <c:f>'MCS13 200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'MCS13 200 MHz'!$I$29:$I$54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6CC5-4C6B-9DAB-3D0499965DBA}"/>
            </c:ext>
          </c:extLst>
        </c:ser>
        <c:ser>
          <c:idx val="16"/>
          <c:order val="8"/>
          <c:tx>
            <c:strRef>
              <c:f>'MCS13 200 MHz'!$J$28</c:f>
              <c:strCache>
                <c:ptCount val="1"/>
                <c:pt idx="0">
                  <c:v>Company 9</c:v>
                </c:pt>
              </c:strCache>
            </c:strRef>
          </c:tx>
          <c:xVal>
            <c:numRef>
              <c:f>'MCS13 200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'MCS13 200 MHz'!$J$29:$J$54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6CC5-4C6B-9DAB-3D0499965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42433440"/>
        <c:axId val="-442423104"/>
      </c:scatterChart>
      <c:valAx>
        <c:axId val="-4424334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zh-CN"/>
          </a:p>
        </c:txPr>
        <c:crossAx val="-442423104"/>
        <c:crosses val="autoZero"/>
        <c:crossBetween val="midCat"/>
        <c:majorUnit val="1"/>
      </c:valAx>
      <c:valAx>
        <c:axId val="-442423104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zh-CN"/>
          </a:p>
        </c:txPr>
        <c:crossAx val="-442433440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zh-CN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'MCS13 400 MHz'!$B$28</c:f>
              <c:strCache>
                <c:ptCount val="1"/>
                <c:pt idx="0">
                  <c:v>Intel</c:v>
                </c:pt>
              </c:strCache>
            </c:strRef>
          </c:tx>
          <c:xVal>
            <c:numRef>
              <c:f>'MCS13 400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'MCS13 400 MHz'!$B$29:$B$54</c:f>
              <c:numCache>
                <c:formatCode>0</c:formatCode>
                <c:ptCount val="26"/>
                <c:pt idx="0">
                  <c:v>4505692.3338391175</c:v>
                </c:pt>
                <c:pt idx="1">
                  <c:v>14791109.999999996</c:v>
                </c:pt>
                <c:pt idx="2">
                  <c:v>46094033.462647341</c:v>
                </c:pt>
                <c:pt idx="3">
                  <c:v>87767664</c:v>
                </c:pt>
                <c:pt idx="4">
                  <c:v>119610137.8622769</c:v>
                </c:pt>
                <c:pt idx="5">
                  <c:v>147678444</c:v>
                </c:pt>
                <c:pt idx="6">
                  <c:v>170588237.53909513</c:v>
                </c:pt>
                <c:pt idx="7">
                  <c:v>191629439.99999997</c:v>
                </c:pt>
                <c:pt idx="8">
                  <c:v>210496025.04128972</c:v>
                </c:pt>
                <c:pt idx="9">
                  <c:v>234162305.99999997</c:v>
                </c:pt>
                <c:pt idx="10">
                  <c:v>291952337.31389606</c:v>
                </c:pt>
                <c:pt idx="11">
                  <c:v>351462732.00000006</c:v>
                </c:pt>
                <c:pt idx="12">
                  <c:v>384137642.48531866</c:v>
                </c:pt>
                <c:pt idx="13">
                  <c:v>400649862.0000006</c:v>
                </c:pt>
                <c:pt idx="14">
                  <c:v>402455203.16168624</c:v>
                </c:pt>
                <c:pt idx="15">
                  <c:v>403095600.00000072</c:v>
                </c:pt>
                <c:pt idx="16">
                  <c:v>403095600.00000072</c:v>
                </c:pt>
                <c:pt idx="17">
                  <c:v>403095600.00000072</c:v>
                </c:pt>
                <c:pt idx="18">
                  <c:v>403095600.00000072</c:v>
                </c:pt>
                <c:pt idx="19">
                  <c:v>403095600.00000072</c:v>
                </c:pt>
                <c:pt idx="20">
                  <c:v>403095600.00000072</c:v>
                </c:pt>
                <c:pt idx="21">
                  <c:v>403095600.00000072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2A6-4D50-9DA3-BBB2B211770E}"/>
            </c:ext>
          </c:extLst>
        </c:ser>
        <c:ser>
          <c:idx val="4"/>
          <c:order val="1"/>
          <c:tx>
            <c:strRef>
              <c:f>'MCS13 400 MHz'!$C$28</c:f>
              <c:strCache>
                <c:ptCount val="1"/>
                <c:pt idx="0">
                  <c:v>Ericsson</c:v>
                </c:pt>
              </c:strCache>
            </c:strRef>
          </c:tx>
          <c:xVal>
            <c:numRef>
              <c:f>'MCS13 400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'MCS13 400 MHz'!$C$29:$C$54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2A6-4D50-9DA3-BBB2B211770E}"/>
            </c:ext>
          </c:extLst>
        </c:ser>
        <c:ser>
          <c:idx val="7"/>
          <c:order val="2"/>
          <c:tx>
            <c:strRef>
              <c:f>'MCS13 400 MHz'!$D$28</c:f>
              <c:strCache>
                <c:ptCount val="1"/>
                <c:pt idx="0">
                  <c:v>Huawei</c:v>
                </c:pt>
              </c:strCache>
            </c:strRef>
          </c:tx>
          <c:xVal>
            <c:numRef>
              <c:f>'MCS13 400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'MCS13 400 MHz'!$D$29:$D$54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A2A6-4D50-9DA3-BBB2B211770E}"/>
            </c:ext>
          </c:extLst>
        </c:ser>
        <c:ser>
          <c:idx val="10"/>
          <c:order val="3"/>
          <c:tx>
            <c:strRef>
              <c:f>'MCS13 400 MHz'!$E$28</c:f>
              <c:strCache>
                <c:ptCount val="1"/>
                <c:pt idx="0">
                  <c:v>Company 4</c:v>
                </c:pt>
              </c:strCache>
            </c:strRef>
          </c:tx>
          <c:xVal>
            <c:numRef>
              <c:f>'MCS13 400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'MCS13 400 MHz'!$E$29:$E$54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A2A6-4D50-9DA3-BBB2B211770E}"/>
            </c:ext>
          </c:extLst>
        </c:ser>
        <c:ser>
          <c:idx val="13"/>
          <c:order val="4"/>
          <c:tx>
            <c:strRef>
              <c:f>'MCS13 400 MHz'!$F$28</c:f>
              <c:strCache>
                <c:ptCount val="1"/>
                <c:pt idx="0">
                  <c:v>Company 5</c:v>
                </c:pt>
              </c:strCache>
            </c:strRef>
          </c:tx>
          <c:xVal>
            <c:numRef>
              <c:f>'MCS13 400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'MCS13 400 MHz'!$F$29:$F$54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A2A6-4D50-9DA3-BBB2B211770E}"/>
            </c:ext>
          </c:extLst>
        </c:ser>
        <c:ser>
          <c:idx val="0"/>
          <c:order val="5"/>
          <c:tx>
            <c:strRef>
              <c:f>'MCS13 400 MHz'!$G$28</c:f>
              <c:strCache>
                <c:ptCount val="1"/>
                <c:pt idx="0">
                  <c:v>Company 6</c:v>
                </c:pt>
              </c:strCache>
            </c:strRef>
          </c:tx>
          <c:xVal>
            <c:numRef>
              <c:f>'MCS13 400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'MCS13 400 MHz'!$G$29:$G$54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A2A6-4D50-9DA3-BBB2B211770E}"/>
            </c:ext>
          </c:extLst>
        </c:ser>
        <c:ser>
          <c:idx val="6"/>
          <c:order val="6"/>
          <c:tx>
            <c:strRef>
              <c:f>'MCS13 400 MHz'!$H$28</c:f>
              <c:strCache>
                <c:ptCount val="1"/>
                <c:pt idx="0">
                  <c:v>Company 7</c:v>
                </c:pt>
              </c:strCache>
            </c:strRef>
          </c:tx>
          <c:xVal>
            <c:numRef>
              <c:f>'MCS13 400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'MCS13 400 MHz'!$H$29:$H$54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A2A6-4D50-9DA3-BBB2B211770E}"/>
            </c:ext>
          </c:extLst>
        </c:ser>
        <c:ser>
          <c:idx val="12"/>
          <c:order val="7"/>
          <c:tx>
            <c:strRef>
              <c:f>'MCS13 400 MHz'!$I$28</c:f>
              <c:strCache>
                <c:ptCount val="1"/>
                <c:pt idx="0">
                  <c:v>Company 8</c:v>
                </c:pt>
              </c:strCache>
            </c:strRef>
          </c:tx>
          <c:xVal>
            <c:numRef>
              <c:f>'MCS13 400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'MCS13 400 MHz'!$I$29:$I$54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A2A6-4D50-9DA3-BBB2B211770E}"/>
            </c:ext>
          </c:extLst>
        </c:ser>
        <c:ser>
          <c:idx val="16"/>
          <c:order val="8"/>
          <c:tx>
            <c:strRef>
              <c:f>'MCS13 400 MHz'!$J$28</c:f>
              <c:strCache>
                <c:ptCount val="1"/>
                <c:pt idx="0">
                  <c:v>Company 9</c:v>
                </c:pt>
              </c:strCache>
            </c:strRef>
          </c:tx>
          <c:xVal>
            <c:numRef>
              <c:f>'MCS13 400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'MCS13 400 MHz'!$J$29:$J$54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A2A6-4D50-9DA3-BBB2B211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42432896"/>
        <c:axId val="-442429088"/>
      </c:scatterChart>
      <c:valAx>
        <c:axId val="-4424328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zh-CN"/>
          </a:p>
        </c:txPr>
        <c:crossAx val="-442429088"/>
        <c:crosses val="autoZero"/>
        <c:crossBetween val="midCat"/>
        <c:majorUnit val="1"/>
      </c:valAx>
      <c:valAx>
        <c:axId val="-442429088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zh-CN"/>
          </a:p>
        </c:txPr>
        <c:crossAx val="-442432896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zh-CN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'MCS10 50 MHz'!$B$28</c:f>
              <c:strCache>
                <c:ptCount val="1"/>
                <c:pt idx="0">
                  <c:v>Intel</c:v>
                </c:pt>
              </c:strCache>
            </c:strRef>
          </c:tx>
          <c:xVal>
            <c:numRef>
              <c:f>'MCS10 50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50 MHz'!$B$29:$B$54</c:f>
              <c:numCache>
                <c:formatCode>0</c:formatCode>
                <c:ptCount val="26"/>
                <c:pt idx="0">
                  <c:v>48928.722450297355</c:v>
                </c:pt>
                <c:pt idx="1">
                  <c:v>182490</c:v>
                </c:pt>
                <c:pt idx="2">
                  <c:v>932203.23230189609</c:v>
                </c:pt>
                <c:pt idx="3">
                  <c:v>2518176.0000000009</c:v>
                </c:pt>
                <c:pt idx="4">
                  <c:v>6154508.6952496069</c:v>
                </c:pt>
                <c:pt idx="5">
                  <c:v>11228063.999999996</c:v>
                </c:pt>
                <c:pt idx="6">
                  <c:v>16442889.926055962</c:v>
                </c:pt>
                <c:pt idx="7">
                  <c:v>21513827.999999996</c:v>
                </c:pt>
                <c:pt idx="8">
                  <c:v>25520930.728964482</c:v>
                </c:pt>
                <c:pt idx="9">
                  <c:v>29290439.999999993</c:v>
                </c:pt>
                <c:pt idx="10">
                  <c:v>33184484.6579694</c:v>
                </c:pt>
                <c:pt idx="11">
                  <c:v>37331310.000000007</c:v>
                </c:pt>
                <c:pt idx="12">
                  <c:v>42110588.141489148</c:v>
                </c:pt>
                <c:pt idx="13">
                  <c:v>47340365.999999978</c:v>
                </c:pt>
                <c:pt idx="14">
                  <c:v>53340108.445069373</c:v>
                </c:pt>
                <c:pt idx="15">
                  <c:v>58879230.000000007</c:v>
                </c:pt>
                <c:pt idx="16">
                  <c:v>63221549.866624057</c:v>
                </c:pt>
                <c:pt idx="17">
                  <c:v>66092502.000000037</c:v>
                </c:pt>
                <c:pt idx="18">
                  <c:v>67349797.832041979</c:v>
                </c:pt>
                <c:pt idx="19">
                  <c:v>67979712</c:v>
                </c:pt>
                <c:pt idx="20">
                  <c:v>68176739.496682644</c:v>
                </c:pt>
                <c:pt idx="21">
                  <c:v>68256107.999999985</c:v>
                </c:pt>
                <c:pt idx="22">
                  <c:v>68260496.255101174</c:v>
                </c:pt>
                <c:pt idx="23">
                  <c:v>68262000</c:v>
                </c:pt>
                <c:pt idx="24">
                  <c:v>68262000</c:v>
                </c:pt>
                <c:pt idx="25">
                  <c:v>68262000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586-401E-BB27-EE2026C9973E}"/>
            </c:ext>
          </c:extLst>
        </c:ser>
        <c:ser>
          <c:idx val="4"/>
          <c:order val="1"/>
          <c:tx>
            <c:strRef>
              <c:f>'MCS10 50 MHz'!$C$28</c:f>
              <c:strCache>
                <c:ptCount val="1"/>
                <c:pt idx="0">
                  <c:v>Ericsson</c:v>
                </c:pt>
              </c:strCache>
            </c:strRef>
          </c:tx>
          <c:xVal>
            <c:numRef>
              <c:f>'MCS10 50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50 MHz'!$C$29:$C$54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F586-401E-BB27-EE2026C9973E}"/>
            </c:ext>
          </c:extLst>
        </c:ser>
        <c:ser>
          <c:idx val="7"/>
          <c:order val="2"/>
          <c:tx>
            <c:strRef>
              <c:f>'MCS10 50 MHz'!$D$28</c:f>
              <c:strCache>
                <c:ptCount val="1"/>
                <c:pt idx="0">
                  <c:v>Huawei</c:v>
                </c:pt>
              </c:strCache>
            </c:strRef>
          </c:tx>
          <c:xVal>
            <c:numRef>
              <c:f>'MCS10 50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50 MHz'!$D$29:$D$54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F586-401E-BB27-EE2026C9973E}"/>
            </c:ext>
          </c:extLst>
        </c:ser>
        <c:ser>
          <c:idx val="10"/>
          <c:order val="3"/>
          <c:tx>
            <c:strRef>
              <c:f>'MCS10 50 MHz'!$E$28</c:f>
              <c:strCache>
                <c:ptCount val="1"/>
                <c:pt idx="0">
                  <c:v>Company 4</c:v>
                </c:pt>
              </c:strCache>
            </c:strRef>
          </c:tx>
          <c:xVal>
            <c:numRef>
              <c:f>'MCS10 50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50 MHz'!$E$29:$E$54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F586-401E-BB27-EE2026C9973E}"/>
            </c:ext>
          </c:extLst>
        </c:ser>
        <c:ser>
          <c:idx val="13"/>
          <c:order val="4"/>
          <c:tx>
            <c:strRef>
              <c:f>'MCS10 50 MHz'!$F$28</c:f>
              <c:strCache>
                <c:ptCount val="1"/>
                <c:pt idx="0">
                  <c:v>Company 5</c:v>
                </c:pt>
              </c:strCache>
            </c:strRef>
          </c:tx>
          <c:xVal>
            <c:numRef>
              <c:f>'MCS10 50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50 MHz'!$F$29:$F$54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F586-401E-BB27-EE2026C9973E}"/>
            </c:ext>
          </c:extLst>
        </c:ser>
        <c:ser>
          <c:idx val="0"/>
          <c:order val="5"/>
          <c:tx>
            <c:strRef>
              <c:f>'MCS10 50 MHz'!$G$28</c:f>
              <c:strCache>
                <c:ptCount val="1"/>
                <c:pt idx="0">
                  <c:v>Company 6</c:v>
                </c:pt>
              </c:strCache>
            </c:strRef>
          </c:tx>
          <c:xVal>
            <c:numRef>
              <c:f>'MCS10 50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50 MHz'!$G$29:$G$54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F586-401E-BB27-EE2026C9973E}"/>
            </c:ext>
          </c:extLst>
        </c:ser>
        <c:ser>
          <c:idx val="6"/>
          <c:order val="6"/>
          <c:tx>
            <c:strRef>
              <c:f>'MCS10 50 MHz'!$H$28</c:f>
              <c:strCache>
                <c:ptCount val="1"/>
                <c:pt idx="0">
                  <c:v>Company 7</c:v>
                </c:pt>
              </c:strCache>
            </c:strRef>
          </c:tx>
          <c:xVal>
            <c:numRef>
              <c:f>'MCS10 50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50 MHz'!$H$29:$H$54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F586-401E-BB27-EE2026C9973E}"/>
            </c:ext>
          </c:extLst>
        </c:ser>
        <c:ser>
          <c:idx val="12"/>
          <c:order val="7"/>
          <c:tx>
            <c:strRef>
              <c:f>'MCS10 50 MHz'!$I$28</c:f>
              <c:strCache>
                <c:ptCount val="1"/>
                <c:pt idx="0">
                  <c:v>Company 8</c:v>
                </c:pt>
              </c:strCache>
            </c:strRef>
          </c:tx>
          <c:xVal>
            <c:numRef>
              <c:f>'MCS10 50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50 MHz'!$I$29:$I$54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F586-401E-BB27-EE2026C9973E}"/>
            </c:ext>
          </c:extLst>
        </c:ser>
        <c:ser>
          <c:idx val="16"/>
          <c:order val="8"/>
          <c:tx>
            <c:strRef>
              <c:f>'MCS10 50 MHz'!$J$28</c:f>
              <c:strCache>
                <c:ptCount val="1"/>
                <c:pt idx="0">
                  <c:v>Company 9</c:v>
                </c:pt>
              </c:strCache>
            </c:strRef>
          </c:tx>
          <c:xVal>
            <c:numRef>
              <c:f>'MCS10 50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50 MHz'!$J$29:$J$54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F586-401E-BB27-EE2026C99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42430176"/>
        <c:axId val="-442428544"/>
      </c:scatterChart>
      <c:valAx>
        <c:axId val="-442430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zh-CN"/>
          </a:p>
        </c:txPr>
        <c:crossAx val="-442428544"/>
        <c:crosses val="autoZero"/>
        <c:crossBetween val="midCat"/>
        <c:majorUnit val="1"/>
      </c:valAx>
      <c:valAx>
        <c:axId val="-442428544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zh-CN"/>
          </a:p>
        </c:txPr>
        <c:crossAx val="-442430176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zh-CN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'MCS10 100 MHz'!$B$28</c:f>
              <c:strCache>
                <c:ptCount val="1"/>
                <c:pt idx="0">
                  <c:v>Intel</c:v>
                </c:pt>
              </c:strCache>
            </c:strRef>
          </c:tx>
          <c:xVal>
            <c:numRef>
              <c:f>'MCS10 100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'MCS10 100 MHz'!$B$29:$B$54</c:f>
              <c:numCache>
                <c:formatCode>0</c:formatCode>
                <c:ptCount val="26"/>
                <c:pt idx="0">
                  <c:v>2989.6861121305719</c:v>
                </c:pt>
                <c:pt idx="1">
                  <c:v>11910</c:v>
                </c:pt>
                <c:pt idx="2">
                  <c:v>831932.42312027735</c:v>
                </c:pt>
                <c:pt idx="3">
                  <c:v>2910036.0000000009</c:v>
                </c:pt>
                <c:pt idx="4">
                  <c:v>10828741.644323351</c:v>
                </c:pt>
                <c:pt idx="5">
                  <c:v>22705990</c:v>
                </c:pt>
                <c:pt idx="6">
                  <c:v>34115165.590814419</c:v>
                </c:pt>
                <c:pt idx="7">
                  <c:v>44818526.000000015</c:v>
                </c:pt>
                <c:pt idx="8">
                  <c:v>52877305.248338021</c:v>
                </c:pt>
                <c:pt idx="9">
                  <c:v>60091272.000000015</c:v>
                </c:pt>
                <c:pt idx="10">
                  <c:v>66727928.913805455</c:v>
                </c:pt>
                <c:pt idx="11">
                  <c:v>74237108</c:v>
                </c:pt>
                <c:pt idx="12">
                  <c:v>85825552.211104885</c:v>
                </c:pt>
                <c:pt idx="13">
                  <c:v>99661595.99999997</c:v>
                </c:pt>
                <c:pt idx="14">
                  <c:v>115755372.10908368</c:v>
                </c:pt>
                <c:pt idx="15">
                  <c:v>128830288</c:v>
                </c:pt>
                <c:pt idx="16">
                  <c:v>135637191.13642868</c:v>
                </c:pt>
                <c:pt idx="17">
                  <c:v>139010415.99999997</c:v>
                </c:pt>
                <c:pt idx="18">
                  <c:v>139540985.00537565</c:v>
                </c:pt>
                <c:pt idx="19">
                  <c:v>139737963.99999997</c:v>
                </c:pt>
                <c:pt idx="20">
                  <c:v>139746942.03149337</c:v>
                </c:pt>
                <c:pt idx="21">
                  <c:v>139750000</c:v>
                </c:pt>
                <c:pt idx="22">
                  <c:v>139750000</c:v>
                </c:pt>
                <c:pt idx="23">
                  <c:v>139750000</c:v>
                </c:pt>
                <c:pt idx="24">
                  <c:v>139750000</c:v>
                </c:pt>
                <c:pt idx="25">
                  <c:v>139750000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D63-478E-AE5D-32309C3D3C61}"/>
            </c:ext>
          </c:extLst>
        </c:ser>
        <c:ser>
          <c:idx val="4"/>
          <c:order val="1"/>
          <c:tx>
            <c:strRef>
              <c:f>'MCS10 100 MHz'!$C$28</c:f>
              <c:strCache>
                <c:ptCount val="1"/>
                <c:pt idx="0">
                  <c:v>Ericsson</c:v>
                </c:pt>
              </c:strCache>
            </c:strRef>
          </c:tx>
          <c:xVal>
            <c:numRef>
              <c:f>'MCS10 100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'MCS10 100 MHz'!$C$29:$C$54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D63-478E-AE5D-32309C3D3C61}"/>
            </c:ext>
          </c:extLst>
        </c:ser>
        <c:ser>
          <c:idx val="7"/>
          <c:order val="2"/>
          <c:tx>
            <c:strRef>
              <c:f>'MCS10 100 MHz'!$D$28</c:f>
              <c:strCache>
                <c:ptCount val="1"/>
                <c:pt idx="0">
                  <c:v>Huawei</c:v>
                </c:pt>
              </c:strCache>
            </c:strRef>
          </c:tx>
          <c:xVal>
            <c:numRef>
              <c:f>'MCS10 100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'MCS10 100 MHz'!$D$29:$D$54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1D63-478E-AE5D-32309C3D3C61}"/>
            </c:ext>
          </c:extLst>
        </c:ser>
        <c:ser>
          <c:idx val="10"/>
          <c:order val="3"/>
          <c:tx>
            <c:strRef>
              <c:f>'MCS10 100 MHz'!$E$28</c:f>
              <c:strCache>
                <c:ptCount val="1"/>
                <c:pt idx="0">
                  <c:v>Company 4</c:v>
                </c:pt>
              </c:strCache>
            </c:strRef>
          </c:tx>
          <c:xVal>
            <c:numRef>
              <c:f>'MCS10 100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'MCS10 100 MHz'!$E$29:$E$54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1D63-478E-AE5D-32309C3D3C61}"/>
            </c:ext>
          </c:extLst>
        </c:ser>
        <c:ser>
          <c:idx val="13"/>
          <c:order val="4"/>
          <c:tx>
            <c:strRef>
              <c:f>'MCS10 100 MHz'!$F$28</c:f>
              <c:strCache>
                <c:ptCount val="1"/>
                <c:pt idx="0">
                  <c:v>Company 5</c:v>
                </c:pt>
              </c:strCache>
            </c:strRef>
          </c:tx>
          <c:xVal>
            <c:numRef>
              <c:f>'MCS10 100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'MCS10 100 MHz'!$F$29:$F$54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1D63-478E-AE5D-32309C3D3C61}"/>
            </c:ext>
          </c:extLst>
        </c:ser>
        <c:ser>
          <c:idx val="0"/>
          <c:order val="5"/>
          <c:tx>
            <c:strRef>
              <c:f>'MCS10 100 MHz'!$G$28</c:f>
              <c:strCache>
                <c:ptCount val="1"/>
                <c:pt idx="0">
                  <c:v>Company 6</c:v>
                </c:pt>
              </c:strCache>
            </c:strRef>
          </c:tx>
          <c:xVal>
            <c:numRef>
              <c:f>'MCS10 100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'MCS10 100 MHz'!$G$29:$G$54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1D63-478E-AE5D-32309C3D3C61}"/>
            </c:ext>
          </c:extLst>
        </c:ser>
        <c:ser>
          <c:idx val="6"/>
          <c:order val="6"/>
          <c:tx>
            <c:strRef>
              <c:f>'MCS10 100 MHz'!$H$28</c:f>
              <c:strCache>
                <c:ptCount val="1"/>
                <c:pt idx="0">
                  <c:v>Company 7</c:v>
                </c:pt>
              </c:strCache>
            </c:strRef>
          </c:tx>
          <c:xVal>
            <c:numRef>
              <c:f>'MCS10 100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'MCS10 100 MHz'!$H$29:$H$54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1D63-478E-AE5D-32309C3D3C61}"/>
            </c:ext>
          </c:extLst>
        </c:ser>
        <c:ser>
          <c:idx val="12"/>
          <c:order val="7"/>
          <c:tx>
            <c:strRef>
              <c:f>'MCS10 100 MHz'!$I$28</c:f>
              <c:strCache>
                <c:ptCount val="1"/>
                <c:pt idx="0">
                  <c:v>Company 8</c:v>
                </c:pt>
              </c:strCache>
            </c:strRef>
          </c:tx>
          <c:xVal>
            <c:numRef>
              <c:f>'MCS10 100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'MCS10 100 MHz'!$I$29:$I$54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1D63-478E-AE5D-32309C3D3C61}"/>
            </c:ext>
          </c:extLst>
        </c:ser>
        <c:ser>
          <c:idx val="16"/>
          <c:order val="8"/>
          <c:tx>
            <c:strRef>
              <c:f>'MCS10 100 MHz'!$J$28</c:f>
              <c:strCache>
                <c:ptCount val="1"/>
                <c:pt idx="0">
                  <c:v>Company 9</c:v>
                </c:pt>
              </c:strCache>
            </c:strRef>
          </c:tx>
          <c:xVal>
            <c:numRef>
              <c:f>'MCS10 100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'MCS10 100 MHz'!$J$29:$J$54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1D63-478E-AE5D-32309C3D3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42426912"/>
        <c:axId val="-442428000"/>
      </c:scatterChart>
      <c:valAx>
        <c:axId val="-442426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zh-CN"/>
          </a:p>
        </c:txPr>
        <c:crossAx val="-442428000"/>
        <c:crosses val="autoZero"/>
        <c:crossBetween val="midCat"/>
        <c:majorUnit val="1"/>
      </c:valAx>
      <c:valAx>
        <c:axId val="-442428000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zh-CN"/>
          </a:p>
        </c:txPr>
        <c:crossAx val="-442426912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zh-CN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'MCS10 200 MHz'!$B$28</c:f>
              <c:strCache>
                <c:ptCount val="1"/>
                <c:pt idx="0">
                  <c:v>Intel</c:v>
                </c:pt>
              </c:strCache>
            </c:strRef>
          </c:tx>
          <c:xVal>
            <c:numRef>
              <c:f>'MCS10 200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'MCS10 200 MHz'!$B$29:$B$54</c:f>
              <c:numCache>
                <c:formatCode>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1171317.8455248671</c:v>
                </c:pt>
                <c:pt idx="3">
                  <c:v>4254605.9999999991</c:v>
                </c:pt>
                <c:pt idx="4">
                  <c:v>18923477.123561982</c:v>
                </c:pt>
                <c:pt idx="5">
                  <c:v>42031872.000000007</c:v>
                </c:pt>
                <c:pt idx="6">
                  <c:v>65504673.451174155</c:v>
                </c:pt>
                <c:pt idx="7">
                  <c:v>87837749.999999955</c:v>
                </c:pt>
                <c:pt idx="8">
                  <c:v>104273513.47060975</c:v>
                </c:pt>
                <c:pt idx="9">
                  <c:v>118657115.99999997</c:v>
                </c:pt>
                <c:pt idx="10">
                  <c:v>131224929.36195652</c:v>
                </c:pt>
                <c:pt idx="11">
                  <c:v>145402884.00000006</c:v>
                </c:pt>
                <c:pt idx="12">
                  <c:v>168228408.0625256</c:v>
                </c:pt>
                <c:pt idx="13">
                  <c:v>196358093.99999997</c:v>
                </c:pt>
                <c:pt idx="14">
                  <c:v>231070307.42673695</c:v>
                </c:pt>
                <c:pt idx="15">
                  <c:v>259244658.00000003</c:v>
                </c:pt>
                <c:pt idx="16">
                  <c:v>272794388.56899863</c:v>
                </c:pt>
                <c:pt idx="17">
                  <c:v>279067787.99999958</c:v>
                </c:pt>
                <c:pt idx="18">
                  <c:v>279464352.6889109</c:v>
                </c:pt>
                <c:pt idx="19">
                  <c:v>279601199.99999946</c:v>
                </c:pt>
                <c:pt idx="20">
                  <c:v>279601199.99999946</c:v>
                </c:pt>
                <c:pt idx="21">
                  <c:v>279601199.99999946</c:v>
                </c:pt>
                <c:pt idx="22">
                  <c:v>279601199.99999946</c:v>
                </c:pt>
                <c:pt idx="23">
                  <c:v>279601199.99999946</c:v>
                </c:pt>
                <c:pt idx="24">
                  <c:v>279601199.99999946</c:v>
                </c:pt>
                <c:pt idx="25">
                  <c:v>279601199.99999946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0A9-4FA5-995F-5EE5A13D604D}"/>
            </c:ext>
          </c:extLst>
        </c:ser>
        <c:ser>
          <c:idx val="4"/>
          <c:order val="1"/>
          <c:tx>
            <c:strRef>
              <c:f>'MCS10 200 MHz'!$C$28</c:f>
              <c:strCache>
                <c:ptCount val="1"/>
                <c:pt idx="0">
                  <c:v>Ericsson</c:v>
                </c:pt>
              </c:strCache>
            </c:strRef>
          </c:tx>
          <c:xVal>
            <c:numRef>
              <c:f>'MCS10 200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'MCS10 200 MHz'!$C$29:$C$54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0A9-4FA5-995F-5EE5A13D604D}"/>
            </c:ext>
          </c:extLst>
        </c:ser>
        <c:ser>
          <c:idx val="7"/>
          <c:order val="2"/>
          <c:tx>
            <c:strRef>
              <c:f>'MCS10 200 MHz'!$D$28</c:f>
              <c:strCache>
                <c:ptCount val="1"/>
                <c:pt idx="0">
                  <c:v>Huawei</c:v>
                </c:pt>
              </c:strCache>
            </c:strRef>
          </c:tx>
          <c:xVal>
            <c:numRef>
              <c:f>'MCS10 200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'MCS10 200 MHz'!$D$29:$D$54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70A9-4FA5-995F-5EE5A13D604D}"/>
            </c:ext>
          </c:extLst>
        </c:ser>
        <c:ser>
          <c:idx val="10"/>
          <c:order val="3"/>
          <c:tx>
            <c:strRef>
              <c:f>'MCS10 200 MHz'!$E$28</c:f>
              <c:strCache>
                <c:ptCount val="1"/>
                <c:pt idx="0">
                  <c:v>Company 4</c:v>
                </c:pt>
              </c:strCache>
            </c:strRef>
          </c:tx>
          <c:xVal>
            <c:numRef>
              <c:f>'MCS10 200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'MCS10 200 MHz'!$E$29:$E$54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70A9-4FA5-995F-5EE5A13D604D}"/>
            </c:ext>
          </c:extLst>
        </c:ser>
        <c:ser>
          <c:idx val="13"/>
          <c:order val="4"/>
          <c:tx>
            <c:strRef>
              <c:f>'MCS10 200 MHz'!$F$28</c:f>
              <c:strCache>
                <c:ptCount val="1"/>
                <c:pt idx="0">
                  <c:v>Company 5</c:v>
                </c:pt>
              </c:strCache>
            </c:strRef>
          </c:tx>
          <c:xVal>
            <c:numRef>
              <c:f>'MCS10 200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'MCS10 200 MHz'!$F$29:$F$54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70A9-4FA5-995F-5EE5A13D604D}"/>
            </c:ext>
          </c:extLst>
        </c:ser>
        <c:ser>
          <c:idx val="0"/>
          <c:order val="5"/>
          <c:tx>
            <c:strRef>
              <c:f>'MCS10 200 MHz'!$G$28</c:f>
              <c:strCache>
                <c:ptCount val="1"/>
                <c:pt idx="0">
                  <c:v>Company 6</c:v>
                </c:pt>
              </c:strCache>
            </c:strRef>
          </c:tx>
          <c:xVal>
            <c:numRef>
              <c:f>'MCS10 200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'MCS10 200 MHz'!$G$29:$G$54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70A9-4FA5-995F-5EE5A13D604D}"/>
            </c:ext>
          </c:extLst>
        </c:ser>
        <c:ser>
          <c:idx val="6"/>
          <c:order val="6"/>
          <c:tx>
            <c:strRef>
              <c:f>'MCS10 200 MHz'!$H$28</c:f>
              <c:strCache>
                <c:ptCount val="1"/>
                <c:pt idx="0">
                  <c:v>Company 7</c:v>
                </c:pt>
              </c:strCache>
            </c:strRef>
          </c:tx>
          <c:xVal>
            <c:numRef>
              <c:f>'MCS10 200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'MCS10 200 MHz'!$H$29:$H$54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70A9-4FA5-995F-5EE5A13D604D}"/>
            </c:ext>
          </c:extLst>
        </c:ser>
        <c:ser>
          <c:idx val="12"/>
          <c:order val="7"/>
          <c:tx>
            <c:strRef>
              <c:f>'MCS10 200 MHz'!$I$28</c:f>
              <c:strCache>
                <c:ptCount val="1"/>
                <c:pt idx="0">
                  <c:v>Company 8</c:v>
                </c:pt>
              </c:strCache>
            </c:strRef>
          </c:tx>
          <c:xVal>
            <c:numRef>
              <c:f>'MCS10 200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'MCS10 200 MHz'!$I$29:$I$54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70A9-4FA5-995F-5EE5A13D604D}"/>
            </c:ext>
          </c:extLst>
        </c:ser>
        <c:ser>
          <c:idx val="16"/>
          <c:order val="8"/>
          <c:tx>
            <c:strRef>
              <c:f>'MCS10 200 MHz'!$J$28</c:f>
              <c:strCache>
                <c:ptCount val="1"/>
                <c:pt idx="0">
                  <c:v>Company 9</c:v>
                </c:pt>
              </c:strCache>
            </c:strRef>
          </c:tx>
          <c:xVal>
            <c:numRef>
              <c:f>'MCS10 200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'MCS10 200 MHz'!$J$29:$J$54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70A9-4FA5-995F-5EE5A13D6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42427456"/>
        <c:axId val="-442426368"/>
      </c:scatterChart>
      <c:valAx>
        <c:axId val="-4424274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zh-CN"/>
          </a:p>
        </c:txPr>
        <c:crossAx val="-442426368"/>
        <c:crosses val="autoZero"/>
        <c:crossBetween val="midCat"/>
        <c:majorUnit val="1"/>
      </c:valAx>
      <c:valAx>
        <c:axId val="-442426368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zh-CN"/>
          </a:p>
        </c:txPr>
        <c:crossAx val="-442427456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zh-CN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'MCS10 400 MHz'!$B$28</c:f>
              <c:strCache>
                <c:ptCount val="1"/>
                <c:pt idx="0">
                  <c:v>Intel</c:v>
                </c:pt>
              </c:strCache>
            </c:strRef>
          </c:tx>
          <c:xVal>
            <c:numRef>
              <c:f>'MCS10 400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'MCS10 400 MHz'!$B$29:$B$54</c:f>
              <c:numCache>
                <c:formatCode>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1734976.769145391</c:v>
                </c:pt>
                <c:pt idx="3">
                  <c:v>6411450.0000000028</c:v>
                </c:pt>
                <c:pt idx="4">
                  <c:v>33408244.485755887</c:v>
                </c:pt>
                <c:pt idx="5">
                  <c:v>77786244</c:v>
                </c:pt>
                <c:pt idx="6">
                  <c:v>125870885.68163686</c:v>
                </c:pt>
                <c:pt idx="7">
                  <c:v>172192842.00000003</c:v>
                </c:pt>
                <c:pt idx="8">
                  <c:v>204946701.03082794</c:v>
                </c:pt>
                <c:pt idx="9">
                  <c:v>233365577.99999997</c:v>
                </c:pt>
                <c:pt idx="10">
                  <c:v>258448940.89659327</c:v>
                </c:pt>
                <c:pt idx="11">
                  <c:v>286550988.00000012</c:v>
                </c:pt>
                <c:pt idx="12">
                  <c:v>330155775.59182274</c:v>
                </c:pt>
                <c:pt idx="13">
                  <c:v>384648701.99999976</c:v>
                </c:pt>
                <c:pt idx="14">
                  <c:v>456772269.7133857</c:v>
                </c:pt>
                <c:pt idx="15">
                  <c:v>516583056.00000018</c:v>
                </c:pt>
                <c:pt idx="16">
                  <c:v>545130268.50011671</c:v>
                </c:pt>
                <c:pt idx="17">
                  <c:v>558201371.99999917</c:v>
                </c:pt>
                <c:pt idx="18">
                  <c:v>558721569.33071423</c:v>
                </c:pt>
                <c:pt idx="19">
                  <c:v>558898799.99999905</c:v>
                </c:pt>
                <c:pt idx="20">
                  <c:v>558898799.99999905</c:v>
                </c:pt>
                <c:pt idx="21">
                  <c:v>558898799.99999905</c:v>
                </c:pt>
                <c:pt idx="22">
                  <c:v>558898799.99999905</c:v>
                </c:pt>
                <c:pt idx="23">
                  <c:v>558898799.99999905</c:v>
                </c:pt>
                <c:pt idx="24">
                  <c:v>558898799.99999905</c:v>
                </c:pt>
                <c:pt idx="25">
                  <c:v>558898799.99999905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ABD-44A5-9C42-C8EF973E355E}"/>
            </c:ext>
          </c:extLst>
        </c:ser>
        <c:ser>
          <c:idx val="4"/>
          <c:order val="1"/>
          <c:tx>
            <c:strRef>
              <c:f>'MCS10 400 MHz'!$C$28</c:f>
              <c:strCache>
                <c:ptCount val="1"/>
                <c:pt idx="0">
                  <c:v>Ericsson</c:v>
                </c:pt>
              </c:strCache>
            </c:strRef>
          </c:tx>
          <c:xVal>
            <c:numRef>
              <c:f>'MCS10 400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'MCS10 400 MHz'!$C$29:$C$54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ABD-44A5-9C42-C8EF973E355E}"/>
            </c:ext>
          </c:extLst>
        </c:ser>
        <c:ser>
          <c:idx val="7"/>
          <c:order val="2"/>
          <c:tx>
            <c:strRef>
              <c:f>'MCS10 400 MHz'!$D$28</c:f>
              <c:strCache>
                <c:ptCount val="1"/>
                <c:pt idx="0">
                  <c:v>Huawei</c:v>
                </c:pt>
              </c:strCache>
            </c:strRef>
          </c:tx>
          <c:xVal>
            <c:numRef>
              <c:f>'MCS10 400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'MCS10 400 MHz'!$D$29:$D$54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6ABD-44A5-9C42-C8EF973E355E}"/>
            </c:ext>
          </c:extLst>
        </c:ser>
        <c:ser>
          <c:idx val="10"/>
          <c:order val="3"/>
          <c:tx>
            <c:strRef>
              <c:f>'MCS10 400 MHz'!$E$28</c:f>
              <c:strCache>
                <c:ptCount val="1"/>
                <c:pt idx="0">
                  <c:v>Company 4</c:v>
                </c:pt>
              </c:strCache>
            </c:strRef>
          </c:tx>
          <c:xVal>
            <c:numRef>
              <c:f>'MCS10 400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'MCS10 400 MHz'!$E$29:$E$54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6ABD-44A5-9C42-C8EF973E355E}"/>
            </c:ext>
          </c:extLst>
        </c:ser>
        <c:ser>
          <c:idx val="13"/>
          <c:order val="4"/>
          <c:tx>
            <c:strRef>
              <c:f>'MCS10 400 MHz'!$F$28</c:f>
              <c:strCache>
                <c:ptCount val="1"/>
                <c:pt idx="0">
                  <c:v>Company 5</c:v>
                </c:pt>
              </c:strCache>
            </c:strRef>
          </c:tx>
          <c:xVal>
            <c:numRef>
              <c:f>'MCS10 400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'MCS10 400 MHz'!$F$29:$F$54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6ABD-44A5-9C42-C8EF973E355E}"/>
            </c:ext>
          </c:extLst>
        </c:ser>
        <c:ser>
          <c:idx val="0"/>
          <c:order val="5"/>
          <c:tx>
            <c:strRef>
              <c:f>'MCS10 400 MHz'!$G$28</c:f>
              <c:strCache>
                <c:ptCount val="1"/>
                <c:pt idx="0">
                  <c:v>Company 6</c:v>
                </c:pt>
              </c:strCache>
            </c:strRef>
          </c:tx>
          <c:xVal>
            <c:numRef>
              <c:f>'MCS10 400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'MCS10 400 MHz'!$G$29:$G$54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6ABD-44A5-9C42-C8EF973E355E}"/>
            </c:ext>
          </c:extLst>
        </c:ser>
        <c:ser>
          <c:idx val="6"/>
          <c:order val="6"/>
          <c:tx>
            <c:strRef>
              <c:f>'MCS10 400 MHz'!$H$28</c:f>
              <c:strCache>
                <c:ptCount val="1"/>
                <c:pt idx="0">
                  <c:v>Company 7</c:v>
                </c:pt>
              </c:strCache>
            </c:strRef>
          </c:tx>
          <c:xVal>
            <c:numRef>
              <c:f>'MCS10 400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'MCS10 400 MHz'!$H$29:$H$54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6ABD-44A5-9C42-C8EF973E355E}"/>
            </c:ext>
          </c:extLst>
        </c:ser>
        <c:ser>
          <c:idx val="12"/>
          <c:order val="7"/>
          <c:tx>
            <c:strRef>
              <c:f>'MCS10 400 MHz'!$I$28</c:f>
              <c:strCache>
                <c:ptCount val="1"/>
                <c:pt idx="0">
                  <c:v>Company 8</c:v>
                </c:pt>
              </c:strCache>
            </c:strRef>
          </c:tx>
          <c:xVal>
            <c:numRef>
              <c:f>'MCS10 400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'MCS10 400 MHz'!$I$29:$I$54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6ABD-44A5-9C42-C8EF973E355E}"/>
            </c:ext>
          </c:extLst>
        </c:ser>
        <c:ser>
          <c:idx val="16"/>
          <c:order val="8"/>
          <c:tx>
            <c:strRef>
              <c:f>'MCS10 400 MHz'!$J$28</c:f>
              <c:strCache>
                <c:ptCount val="1"/>
                <c:pt idx="0">
                  <c:v>Company 9</c:v>
                </c:pt>
              </c:strCache>
            </c:strRef>
          </c:tx>
          <c:xVal>
            <c:numRef>
              <c:f>'MCS10 400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'MCS10 400 MHz'!$J$29:$J$54</c:f>
              <c:numCache>
                <c:formatCode>0</c:formatCode>
                <c:ptCount val="26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6ABD-44A5-9C42-C8EF973E3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42422560"/>
        <c:axId val="-442425824"/>
      </c:scatterChart>
      <c:valAx>
        <c:axId val="-4424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zh-CN"/>
          </a:p>
        </c:txPr>
        <c:crossAx val="-442425824"/>
        <c:crosses val="autoZero"/>
        <c:crossBetween val="midCat"/>
        <c:majorUnit val="1"/>
      </c:valAx>
      <c:valAx>
        <c:axId val="-442425824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zh-CN"/>
          </a:p>
        </c:txPr>
        <c:crossAx val="-442422560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zh-CN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</xdr:row>
      <xdr:rowOff>0</xdr:rowOff>
    </xdr:from>
    <xdr:to>
      <xdr:col>10</xdr:col>
      <xdr:colOff>600074</xdr:colOff>
      <xdr:row>29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8B3CBF07-2256-4005-9BB0-1BA5856177F8}"/>
            </a:ext>
          </a:extLst>
        </xdr:cNvPr>
        <xdr:cNvSpPr txBox="1"/>
      </xdr:nvSpPr>
      <xdr:spPr>
        <a:xfrm>
          <a:off x="609599" y="190500"/>
          <a:ext cx="6086475" cy="5457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3GPP TSG-RAN WG4 Meeting RAN4#94-e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	                 R4-2000363 </a:t>
          </a:r>
          <a:endParaRPr lang="en-US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E-meeting, 24 February – 6 March, 2020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Agenda Item:	    8.18.1.1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Source: 	    Intel Corporation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Title: 	   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Summary of Normal CA simulation results (NR FR2 120 kHz TDD)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Document for:      Information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Introduction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contribution is summarized simulation results for Normal CA simulation results (FR2 120kHz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TDD) 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Simulation assumptions are based on [1].  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Reference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[1] R4-1915863 “Simulation assumptions for NR normal CA UE performance requirements”, Intel, RAN4 #93, November 2019</a:t>
          </a:r>
          <a:endParaRPr lang="en-US" altLang="zh-CN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609598</xdr:colOff>
      <xdr:row>0</xdr:row>
      <xdr:rowOff>114300</xdr:rowOff>
    </xdr:from>
    <xdr:to>
      <xdr:col>18</xdr:col>
      <xdr:colOff>27215</xdr:colOff>
      <xdr:row>25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56D65922-F375-4672-ADC3-01F67AA43A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609598</xdr:colOff>
      <xdr:row>0</xdr:row>
      <xdr:rowOff>114300</xdr:rowOff>
    </xdr:from>
    <xdr:to>
      <xdr:col>18</xdr:col>
      <xdr:colOff>27215</xdr:colOff>
      <xdr:row>25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9C6A4A71-8F94-4B74-9603-EAC4BBF2BA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609598</xdr:colOff>
      <xdr:row>0</xdr:row>
      <xdr:rowOff>114300</xdr:rowOff>
    </xdr:from>
    <xdr:to>
      <xdr:col>18</xdr:col>
      <xdr:colOff>27215</xdr:colOff>
      <xdr:row>25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C54E788E-370F-4053-8DAB-D4055276F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609598</xdr:colOff>
      <xdr:row>0</xdr:row>
      <xdr:rowOff>114300</xdr:rowOff>
    </xdr:from>
    <xdr:to>
      <xdr:col>18</xdr:col>
      <xdr:colOff>27215</xdr:colOff>
      <xdr:row>25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6FD6EE27-2DB3-4985-B20A-4480325529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609598</xdr:colOff>
      <xdr:row>0</xdr:row>
      <xdr:rowOff>114300</xdr:rowOff>
    </xdr:from>
    <xdr:to>
      <xdr:col>18</xdr:col>
      <xdr:colOff>27215</xdr:colOff>
      <xdr:row>25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108B9FE2-26C7-454A-A7B4-6C750B426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609598</xdr:colOff>
      <xdr:row>0</xdr:row>
      <xdr:rowOff>114300</xdr:rowOff>
    </xdr:from>
    <xdr:to>
      <xdr:col>18</xdr:col>
      <xdr:colOff>27215</xdr:colOff>
      <xdr:row>25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5BDA7951-067C-4E08-B913-4FC89707C4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609598</xdr:colOff>
      <xdr:row>0</xdr:row>
      <xdr:rowOff>114300</xdr:rowOff>
    </xdr:from>
    <xdr:to>
      <xdr:col>18</xdr:col>
      <xdr:colOff>27215</xdr:colOff>
      <xdr:row>25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B771AEDB-ADFE-4267-B83B-4A974BEC42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609598</xdr:colOff>
      <xdr:row>0</xdr:row>
      <xdr:rowOff>114300</xdr:rowOff>
    </xdr:from>
    <xdr:to>
      <xdr:col>18</xdr:col>
      <xdr:colOff>27215</xdr:colOff>
      <xdr:row>25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48A7E9B4-02BC-42DE-81D4-6BB25D7A11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18" sqref="R18"/>
    </sheetView>
  </sheetViews>
  <sheetFormatPr defaultRowHeight="14.25" x14ac:dyDescent="0.2"/>
  <sheetData/>
  <phoneticPr fontId="7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zoomScale="70" zoomScaleNormal="70" workbookViewId="0">
      <selection activeCell="N35" sqref="N35"/>
    </sheetView>
  </sheetViews>
  <sheetFormatPr defaultRowHeight="14.25" x14ac:dyDescent="0.2"/>
  <cols>
    <col min="2" max="10" width="11.75" customWidth="1"/>
  </cols>
  <sheetData>
    <row r="1" spans="1:10" x14ac:dyDescent="0.2">
      <c r="A1" s="15"/>
      <c r="B1" s="16"/>
      <c r="C1" s="17"/>
      <c r="D1" s="17"/>
      <c r="E1" s="17"/>
      <c r="F1" s="18"/>
      <c r="G1" s="19"/>
      <c r="H1" s="19"/>
      <c r="I1" s="19"/>
      <c r="J1" s="19"/>
    </row>
    <row r="2" spans="1:10" x14ac:dyDescent="0.2">
      <c r="A2" s="15"/>
      <c r="B2" s="19"/>
      <c r="C2" s="17"/>
      <c r="D2" s="17"/>
      <c r="E2" s="17"/>
      <c r="F2" s="18"/>
      <c r="G2" s="19"/>
      <c r="H2" s="19"/>
      <c r="I2" s="19"/>
      <c r="J2" s="19"/>
    </row>
    <row r="3" spans="1:10" x14ac:dyDescent="0.2">
      <c r="A3" s="15"/>
      <c r="B3" s="19"/>
      <c r="C3" s="17"/>
      <c r="D3" s="17"/>
      <c r="E3" s="17"/>
      <c r="F3" s="18"/>
      <c r="G3" s="19"/>
      <c r="H3" s="19"/>
      <c r="I3" s="19"/>
      <c r="J3" s="19"/>
    </row>
    <row r="4" spans="1:10" x14ac:dyDescent="0.2">
      <c r="A4" s="15"/>
      <c r="B4" s="19"/>
      <c r="C4" s="17"/>
      <c r="D4" s="17"/>
      <c r="E4" s="17"/>
      <c r="F4" s="18"/>
      <c r="G4" s="19"/>
      <c r="H4" s="19"/>
      <c r="I4" s="19"/>
      <c r="J4" s="19"/>
    </row>
    <row r="5" spans="1:10" x14ac:dyDescent="0.2">
      <c r="A5" s="15"/>
      <c r="B5" s="19"/>
      <c r="C5" s="17"/>
      <c r="D5" s="17"/>
      <c r="E5" s="17"/>
      <c r="F5" s="18"/>
      <c r="G5" s="19"/>
      <c r="H5" s="19"/>
      <c r="I5" s="19"/>
      <c r="J5" s="19"/>
    </row>
    <row r="6" spans="1:10" x14ac:dyDescent="0.2">
      <c r="A6" s="15"/>
      <c r="B6" s="19"/>
      <c r="C6" s="17"/>
      <c r="D6" s="17"/>
      <c r="E6" s="17"/>
      <c r="F6" s="18"/>
      <c r="G6" s="19"/>
      <c r="H6" s="19"/>
      <c r="I6" s="19"/>
      <c r="J6" s="19"/>
    </row>
    <row r="7" spans="1:10" x14ac:dyDescent="0.2">
      <c r="A7" s="15"/>
      <c r="B7" s="19"/>
      <c r="C7" s="17"/>
      <c r="D7" s="17"/>
      <c r="E7" s="17"/>
      <c r="F7" s="18"/>
      <c r="G7" s="19"/>
      <c r="H7" s="19"/>
      <c r="I7" s="19"/>
      <c r="J7" s="19"/>
    </row>
    <row r="8" spans="1:10" x14ac:dyDescent="0.2">
      <c r="A8" s="15"/>
      <c r="B8" s="19"/>
      <c r="C8" s="17"/>
      <c r="D8" s="17"/>
      <c r="E8" s="17"/>
      <c r="F8" s="18"/>
      <c r="G8" s="19"/>
      <c r="H8" s="19"/>
      <c r="I8" s="19"/>
      <c r="J8" s="19"/>
    </row>
    <row r="9" spans="1:10" x14ac:dyDescent="0.2">
      <c r="A9" s="15"/>
      <c r="B9" s="19"/>
      <c r="C9" s="17"/>
      <c r="D9" s="17"/>
      <c r="E9" s="17"/>
      <c r="F9" s="18"/>
      <c r="G9" s="19"/>
      <c r="H9" s="19"/>
      <c r="I9" s="19"/>
      <c r="J9" s="19"/>
    </row>
    <row r="10" spans="1:10" x14ac:dyDescent="0.2">
      <c r="A10" s="15"/>
      <c r="B10" s="19"/>
      <c r="C10" s="17"/>
      <c r="D10" s="17"/>
      <c r="E10" s="17"/>
      <c r="F10" s="18"/>
      <c r="G10" s="19"/>
      <c r="H10" s="19"/>
      <c r="I10" s="19"/>
      <c r="J10" s="19"/>
    </row>
    <row r="11" spans="1:10" x14ac:dyDescent="0.2">
      <c r="A11" s="15"/>
      <c r="B11" s="19"/>
      <c r="C11" s="17"/>
      <c r="D11" s="17"/>
      <c r="E11" s="17"/>
      <c r="F11" s="18"/>
      <c r="G11" s="19"/>
      <c r="H11" s="19"/>
      <c r="I11" s="19"/>
      <c r="J11" s="19"/>
    </row>
    <row r="12" spans="1:10" x14ac:dyDescent="0.2">
      <c r="A12" s="15"/>
      <c r="B12" s="19"/>
      <c r="C12" s="17"/>
      <c r="D12" s="17"/>
      <c r="E12" s="17"/>
      <c r="F12" s="18"/>
      <c r="G12" s="19"/>
      <c r="H12" s="19"/>
      <c r="I12" s="19"/>
      <c r="J12" s="19"/>
    </row>
    <row r="13" spans="1:10" x14ac:dyDescent="0.2">
      <c r="A13" s="15"/>
      <c r="B13" s="19"/>
      <c r="C13" s="17"/>
      <c r="D13" s="17"/>
      <c r="E13" s="17"/>
      <c r="F13" s="18"/>
      <c r="G13" s="19"/>
      <c r="H13" s="19"/>
      <c r="I13" s="19"/>
      <c r="J13" s="19"/>
    </row>
    <row r="14" spans="1:10" x14ac:dyDescent="0.2">
      <c r="A14" s="15"/>
      <c r="B14" s="19"/>
      <c r="C14" s="17"/>
      <c r="D14" s="17"/>
      <c r="E14" s="17"/>
      <c r="F14" s="18"/>
      <c r="G14" s="19"/>
      <c r="H14" s="19"/>
      <c r="I14" s="19"/>
      <c r="J14" s="19"/>
    </row>
    <row r="15" spans="1:10" x14ac:dyDescent="0.2">
      <c r="A15" s="15"/>
      <c r="B15" s="19"/>
      <c r="C15" s="17"/>
      <c r="D15" s="17"/>
      <c r="E15" s="17"/>
      <c r="F15" s="18"/>
      <c r="G15" s="19"/>
      <c r="H15" s="19"/>
      <c r="I15" s="19"/>
      <c r="J15" s="19"/>
    </row>
    <row r="16" spans="1:10" x14ac:dyDescent="0.2">
      <c r="A16" s="15"/>
      <c r="B16" s="19"/>
      <c r="C16" s="17"/>
      <c r="D16" s="17"/>
      <c r="E16" s="17"/>
      <c r="F16" s="18"/>
      <c r="G16" s="19"/>
      <c r="H16" s="19"/>
      <c r="I16" s="19"/>
      <c r="J16" s="19"/>
    </row>
    <row r="17" spans="1:10" x14ac:dyDescent="0.2">
      <c r="A17" s="15"/>
      <c r="B17" s="19"/>
      <c r="C17" s="17"/>
      <c r="D17" s="17"/>
      <c r="E17" s="17"/>
      <c r="F17" s="18"/>
      <c r="G17" s="19"/>
      <c r="H17" s="19"/>
      <c r="I17" s="19"/>
      <c r="J17" s="19"/>
    </row>
    <row r="18" spans="1:10" x14ac:dyDescent="0.2">
      <c r="A18" s="15"/>
      <c r="B18" s="19"/>
      <c r="C18" s="17"/>
      <c r="D18" s="17"/>
      <c r="E18" s="17"/>
      <c r="F18" s="18"/>
      <c r="G18" s="19"/>
      <c r="H18" s="19"/>
      <c r="I18" s="19"/>
      <c r="J18" s="19"/>
    </row>
    <row r="19" spans="1:10" x14ac:dyDescent="0.2">
      <c r="A19" s="15"/>
      <c r="B19" s="19"/>
      <c r="C19" s="17"/>
      <c r="D19" s="17"/>
      <c r="E19" s="17"/>
      <c r="F19" s="18"/>
      <c r="G19" s="19"/>
      <c r="H19" s="19"/>
      <c r="I19" s="19"/>
      <c r="J19" s="19"/>
    </row>
    <row r="20" spans="1:10" x14ac:dyDescent="0.2">
      <c r="A20" s="15"/>
      <c r="B20" s="19"/>
      <c r="C20" s="17"/>
      <c r="D20" s="17"/>
      <c r="E20" s="17"/>
      <c r="F20" s="18"/>
      <c r="G20" s="19"/>
      <c r="H20" s="19"/>
      <c r="I20" s="19"/>
      <c r="J20" s="19"/>
    </row>
    <row r="21" spans="1:10" x14ac:dyDescent="0.2">
      <c r="A21" s="15"/>
      <c r="B21" s="19"/>
      <c r="C21" s="17"/>
      <c r="D21" s="17"/>
      <c r="E21" s="17"/>
      <c r="F21" s="18"/>
      <c r="G21" s="19"/>
      <c r="H21" s="19"/>
      <c r="I21" s="19"/>
      <c r="J21" s="19"/>
    </row>
    <row r="22" spans="1:10" x14ac:dyDescent="0.2">
      <c r="A22" s="15"/>
      <c r="B22" s="19"/>
      <c r="C22" s="17"/>
      <c r="D22" s="17"/>
      <c r="E22" s="17"/>
      <c r="F22" s="18"/>
      <c r="G22" s="19"/>
      <c r="H22" s="19"/>
      <c r="I22" s="19"/>
      <c r="J22" s="19"/>
    </row>
    <row r="23" spans="1:10" x14ac:dyDescent="0.2">
      <c r="A23" s="15"/>
      <c r="B23" s="19"/>
      <c r="C23" s="17"/>
      <c r="D23" s="17"/>
      <c r="E23" s="17"/>
      <c r="F23" s="18"/>
      <c r="G23" s="19"/>
      <c r="H23" s="19"/>
      <c r="I23" s="19"/>
      <c r="J23" s="19"/>
    </row>
    <row r="24" spans="1:10" x14ac:dyDescent="0.2">
      <c r="A24" s="15"/>
      <c r="B24" s="19"/>
      <c r="C24" s="17"/>
      <c r="D24" s="17"/>
      <c r="E24" s="17"/>
      <c r="F24" s="18"/>
      <c r="G24" s="19"/>
      <c r="H24" s="19"/>
      <c r="I24" s="19"/>
      <c r="J24" s="19"/>
    </row>
    <row r="25" spans="1:10" x14ac:dyDescent="0.2">
      <c r="A25" s="15"/>
      <c r="B25" s="19"/>
      <c r="C25" s="17"/>
      <c r="D25" s="17"/>
      <c r="E25" s="17"/>
      <c r="F25" s="18"/>
      <c r="G25" s="19"/>
      <c r="H25" s="19"/>
      <c r="I25" s="19"/>
      <c r="J25" s="19"/>
    </row>
    <row r="26" spans="1:10" x14ac:dyDescent="0.2">
      <c r="A26" s="15"/>
      <c r="B26" s="19"/>
      <c r="C26" s="17"/>
      <c r="D26" s="17"/>
      <c r="E26" s="17"/>
      <c r="F26" s="18"/>
      <c r="G26" s="19"/>
      <c r="H26" s="19"/>
      <c r="I26" s="19"/>
      <c r="J26" s="19"/>
    </row>
    <row r="27" spans="1:10" ht="26.25" x14ac:dyDescent="0.4">
      <c r="A27" s="63" t="s">
        <v>11</v>
      </c>
      <c r="B27" s="64"/>
      <c r="C27" s="64"/>
      <c r="D27" s="64"/>
      <c r="E27" s="64"/>
      <c r="F27" s="64"/>
      <c r="G27" s="64"/>
      <c r="H27" s="64"/>
      <c r="I27" s="64"/>
      <c r="J27" s="64"/>
    </row>
    <row r="28" spans="1:10" ht="65.099999999999994" customHeight="1" x14ac:dyDescent="0.2">
      <c r="A28" s="23" t="s">
        <v>12</v>
      </c>
      <c r="B28" s="47" t="s">
        <v>0</v>
      </c>
      <c r="C28" s="47" t="s">
        <v>17</v>
      </c>
      <c r="D28" s="47" t="s">
        <v>18</v>
      </c>
      <c r="E28" s="47" t="s">
        <v>4</v>
      </c>
      <c r="F28" s="47" t="s">
        <v>5</v>
      </c>
      <c r="G28" s="47" t="s">
        <v>6</v>
      </c>
      <c r="H28" s="47" t="s">
        <v>7</v>
      </c>
      <c r="I28" s="47" t="s">
        <v>8</v>
      </c>
      <c r="J28" s="47" t="s">
        <v>9</v>
      </c>
    </row>
    <row r="29" spans="1:10" x14ac:dyDescent="0.2">
      <c r="A29" s="24">
        <v>-5</v>
      </c>
      <c r="B29" s="43">
        <v>0</v>
      </c>
      <c r="C29" s="43"/>
      <c r="D29" s="43"/>
      <c r="E29" s="43"/>
      <c r="F29" s="43"/>
      <c r="G29" s="44"/>
      <c r="H29" s="43"/>
      <c r="I29" s="44"/>
      <c r="J29" s="44"/>
    </row>
    <row r="30" spans="1:10" x14ac:dyDescent="0.2">
      <c r="A30" s="24">
        <f>A29+1</f>
        <v>-4</v>
      </c>
      <c r="B30" s="43">
        <v>0</v>
      </c>
      <c r="C30" s="43"/>
      <c r="D30" s="43"/>
      <c r="E30" s="43"/>
      <c r="F30" s="43"/>
      <c r="G30" s="44"/>
      <c r="H30" s="43"/>
      <c r="I30" s="44"/>
      <c r="J30" s="44"/>
    </row>
    <row r="31" spans="1:10" x14ac:dyDescent="0.2">
      <c r="A31" s="24">
        <f t="shared" ref="A31:A54" si="0">A30+1</f>
        <v>-3</v>
      </c>
      <c r="B31" s="43">
        <v>1734976.769145391</v>
      </c>
      <c r="C31" s="43"/>
      <c r="D31" s="43"/>
      <c r="E31" s="43"/>
      <c r="F31" s="43"/>
      <c r="G31" s="44"/>
      <c r="H31" s="43"/>
      <c r="I31" s="44"/>
      <c r="J31" s="44"/>
    </row>
    <row r="32" spans="1:10" x14ac:dyDescent="0.2">
      <c r="A32" s="24">
        <f t="shared" si="0"/>
        <v>-2</v>
      </c>
      <c r="B32" s="43">
        <v>6411450.0000000028</v>
      </c>
      <c r="C32" s="43"/>
      <c r="D32" s="43"/>
      <c r="E32" s="43"/>
      <c r="F32" s="43"/>
      <c r="G32" s="44"/>
      <c r="H32" s="43"/>
      <c r="I32" s="44"/>
      <c r="J32" s="44"/>
    </row>
    <row r="33" spans="1:10" x14ac:dyDescent="0.2">
      <c r="A33" s="24">
        <f t="shared" si="0"/>
        <v>-1</v>
      </c>
      <c r="B33" s="43">
        <v>33408244.485755887</v>
      </c>
      <c r="C33" s="43"/>
      <c r="D33" s="43"/>
      <c r="E33" s="43"/>
      <c r="F33" s="43"/>
      <c r="G33" s="44"/>
      <c r="H33" s="43"/>
      <c r="I33" s="44"/>
      <c r="J33" s="44"/>
    </row>
    <row r="34" spans="1:10" x14ac:dyDescent="0.2">
      <c r="A34" s="24">
        <f t="shared" si="0"/>
        <v>0</v>
      </c>
      <c r="B34" s="43">
        <v>77786244</v>
      </c>
      <c r="C34" s="43"/>
      <c r="D34" s="43"/>
      <c r="E34" s="43"/>
      <c r="F34" s="43"/>
      <c r="G34" s="44"/>
      <c r="H34" s="43"/>
      <c r="I34" s="44"/>
      <c r="J34" s="44"/>
    </row>
    <row r="35" spans="1:10" x14ac:dyDescent="0.2">
      <c r="A35" s="24">
        <f t="shared" si="0"/>
        <v>1</v>
      </c>
      <c r="B35" s="43">
        <v>125870885.68163686</v>
      </c>
      <c r="C35" s="43"/>
      <c r="D35" s="43"/>
      <c r="E35" s="43"/>
      <c r="F35" s="43"/>
      <c r="G35" s="44"/>
      <c r="H35" s="43"/>
      <c r="I35" s="44"/>
      <c r="J35" s="44"/>
    </row>
    <row r="36" spans="1:10" x14ac:dyDescent="0.2">
      <c r="A36" s="24">
        <f t="shared" si="0"/>
        <v>2</v>
      </c>
      <c r="B36" s="43">
        <v>172192842.00000003</v>
      </c>
      <c r="C36" s="43"/>
      <c r="D36" s="43"/>
      <c r="E36" s="43"/>
      <c r="F36" s="43"/>
      <c r="G36" s="44"/>
      <c r="H36" s="43"/>
      <c r="I36" s="44"/>
      <c r="J36" s="44"/>
    </row>
    <row r="37" spans="1:10" x14ac:dyDescent="0.2">
      <c r="A37" s="24">
        <f t="shared" si="0"/>
        <v>3</v>
      </c>
      <c r="B37" s="43">
        <v>204946701.03082794</v>
      </c>
      <c r="C37" s="43"/>
      <c r="D37" s="43"/>
      <c r="E37" s="43"/>
      <c r="F37" s="43"/>
      <c r="G37" s="44"/>
      <c r="H37" s="43"/>
      <c r="I37" s="44"/>
      <c r="J37" s="44"/>
    </row>
    <row r="38" spans="1:10" x14ac:dyDescent="0.2">
      <c r="A38" s="24">
        <f t="shared" si="0"/>
        <v>4</v>
      </c>
      <c r="B38" s="43">
        <v>233365577.99999997</v>
      </c>
      <c r="C38" s="43"/>
      <c r="D38" s="43"/>
      <c r="E38" s="43"/>
      <c r="F38" s="43"/>
      <c r="G38" s="44"/>
      <c r="H38" s="43"/>
      <c r="I38" s="44"/>
      <c r="J38" s="44"/>
    </row>
    <row r="39" spans="1:10" x14ac:dyDescent="0.2">
      <c r="A39" s="24">
        <f t="shared" si="0"/>
        <v>5</v>
      </c>
      <c r="B39" s="43">
        <v>258448940.89659327</v>
      </c>
      <c r="C39" s="43"/>
      <c r="D39" s="43"/>
      <c r="E39" s="43"/>
      <c r="F39" s="43"/>
      <c r="G39" s="44"/>
      <c r="H39" s="43"/>
      <c r="I39" s="44"/>
      <c r="J39" s="44"/>
    </row>
    <row r="40" spans="1:10" x14ac:dyDescent="0.2">
      <c r="A40" s="24">
        <f t="shared" si="0"/>
        <v>6</v>
      </c>
      <c r="B40" s="43">
        <v>286550988.00000012</v>
      </c>
      <c r="C40" s="43"/>
      <c r="D40" s="43"/>
      <c r="E40" s="43"/>
      <c r="F40" s="43"/>
      <c r="G40" s="44"/>
      <c r="H40" s="43"/>
      <c r="I40" s="44"/>
      <c r="J40" s="44"/>
    </row>
    <row r="41" spans="1:10" x14ac:dyDescent="0.2">
      <c r="A41" s="24">
        <f t="shared" si="0"/>
        <v>7</v>
      </c>
      <c r="B41" s="43">
        <v>330155775.59182274</v>
      </c>
      <c r="C41" s="43"/>
      <c r="D41" s="43"/>
      <c r="E41" s="43"/>
      <c r="F41" s="43"/>
      <c r="G41" s="44"/>
      <c r="H41" s="43"/>
      <c r="I41" s="44"/>
      <c r="J41" s="44"/>
    </row>
    <row r="42" spans="1:10" x14ac:dyDescent="0.2">
      <c r="A42" s="24">
        <f t="shared" si="0"/>
        <v>8</v>
      </c>
      <c r="B42" s="43">
        <v>384648701.99999976</v>
      </c>
      <c r="C42" s="43"/>
      <c r="D42" s="43"/>
      <c r="E42" s="43"/>
      <c r="F42" s="43"/>
      <c r="G42" s="44"/>
      <c r="H42" s="43"/>
      <c r="I42" s="44"/>
      <c r="J42" s="44"/>
    </row>
    <row r="43" spans="1:10" x14ac:dyDescent="0.2">
      <c r="A43" s="24">
        <f t="shared" si="0"/>
        <v>9</v>
      </c>
      <c r="B43" s="43">
        <v>456772269.7133857</v>
      </c>
      <c r="C43" s="43"/>
      <c r="D43" s="43"/>
      <c r="E43" s="43"/>
      <c r="F43" s="43"/>
      <c r="G43" s="44"/>
      <c r="H43" s="43"/>
      <c r="I43" s="44"/>
      <c r="J43" s="44"/>
    </row>
    <row r="44" spans="1:10" x14ac:dyDescent="0.2">
      <c r="A44" s="24">
        <f t="shared" si="0"/>
        <v>10</v>
      </c>
      <c r="B44" s="43">
        <v>516583056.00000018</v>
      </c>
      <c r="C44" s="43"/>
      <c r="D44" s="43"/>
      <c r="E44" s="43"/>
      <c r="F44" s="43"/>
      <c r="G44" s="44"/>
      <c r="H44" s="43"/>
      <c r="I44" s="44"/>
      <c r="J44" s="44"/>
    </row>
    <row r="45" spans="1:10" x14ac:dyDescent="0.2">
      <c r="A45" s="24">
        <f t="shared" si="0"/>
        <v>11</v>
      </c>
      <c r="B45" s="43">
        <v>545130268.50011671</v>
      </c>
      <c r="C45" s="43"/>
      <c r="D45" s="43"/>
      <c r="E45" s="43"/>
      <c r="F45" s="43"/>
      <c r="G45" s="44"/>
      <c r="H45" s="43"/>
      <c r="I45" s="44"/>
      <c r="J45" s="44"/>
    </row>
    <row r="46" spans="1:10" x14ac:dyDescent="0.2">
      <c r="A46" s="24">
        <f t="shared" si="0"/>
        <v>12</v>
      </c>
      <c r="B46" s="43">
        <v>558201371.99999917</v>
      </c>
      <c r="C46" s="43"/>
      <c r="D46" s="43"/>
      <c r="E46" s="43"/>
      <c r="F46" s="43"/>
      <c r="G46" s="44"/>
      <c r="H46" s="43"/>
      <c r="I46" s="44"/>
      <c r="J46" s="44"/>
    </row>
    <row r="47" spans="1:10" x14ac:dyDescent="0.2">
      <c r="A47" s="24">
        <f t="shared" si="0"/>
        <v>13</v>
      </c>
      <c r="B47" s="43">
        <v>558721569.33071423</v>
      </c>
      <c r="C47" s="43"/>
      <c r="D47" s="43"/>
      <c r="E47" s="43"/>
      <c r="F47" s="43"/>
      <c r="G47" s="44"/>
      <c r="H47" s="43"/>
      <c r="I47" s="44"/>
      <c r="J47" s="44"/>
    </row>
    <row r="48" spans="1:10" x14ac:dyDescent="0.2">
      <c r="A48" s="24">
        <f t="shared" si="0"/>
        <v>14</v>
      </c>
      <c r="B48" s="43">
        <v>558898799.99999905</v>
      </c>
      <c r="C48" s="43"/>
      <c r="D48" s="43"/>
      <c r="E48" s="43"/>
      <c r="F48" s="43"/>
      <c r="G48" s="44"/>
      <c r="H48" s="43"/>
      <c r="I48" s="44"/>
      <c r="J48" s="44"/>
    </row>
    <row r="49" spans="1:10" x14ac:dyDescent="0.2">
      <c r="A49" s="24">
        <f t="shared" si="0"/>
        <v>15</v>
      </c>
      <c r="B49" s="43">
        <v>558898799.99999905</v>
      </c>
      <c r="C49" s="43"/>
      <c r="D49" s="43"/>
      <c r="E49" s="43"/>
      <c r="F49" s="43"/>
      <c r="G49" s="44"/>
      <c r="H49" s="43"/>
      <c r="I49" s="44"/>
      <c r="J49" s="44"/>
    </row>
    <row r="50" spans="1:10" x14ac:dyDescent="0.2">
      <c r="A50" s="24">
        <f t="shared" si="0"/>
        <v>16</v>
      </c>
      <c r="B50" s="43">
        <v>558898799.99999905</v>
      </c>
      <c r="C50" s="43"/>
      <c r="D50" s="43"/>
      <c r="E50" s="43"/>
      <c r="F50" s="43"/>
      <c r="G50" s="44"/>
      <c r="H50" s="43"/>
      <c r="I50" s="44"/>
      <c r="J50" s="44"/>
    </row>
    <row r="51" spans="1:10" x14ac:dyDescent="0.2">
      <c r="A51" s="24">
        <f t="shared" si="0"/>
        <v>17</v>
      </c>
      <c r="B51" s="43">
        <v>558898799.99999905</v>
      </c>
      <c r="C51" s="43"/>
      <c r="D51" s="43"/>
      <c r="E51" s="43"/>
      <c r="F51" s="43"/>
      <c r="G51" s="44"/>
      <c r="H51" s="43"/>
      <c r="I51" s="44"/>
      <c r="J51" s="44"/>
    </row>
    <row r="52" spans="1:10" x14ac:dyDescent="0.2">
      <c r="A52" s="24">
        <f t="shared" si="0"/>
        <v>18</v>
      </c>
      <c r="B52" s="43">
        <v>558898799.99999905</v>
      </c>
      <c r="C52" s="43"/>
      <c r="D52" s="43"/>
      <c r="E52" s="43"/>
      <c r="F52" s="43"/>
      <c r="G52" s="44"/>
      <c r="H52" s="43"/>
      <c r="I52" s="44"/>
      <c r="J52" s="44"/>
    </row>
    <row r="53" spans="1:10" x14ac:dyDescent="0.2">
      <c r="A53" s="24">
        <f t="shared" si="0"/>
        <v>19</v>
      </c>
      <c r="B53" s="43">
        <v>558898799.99999905</v>
      </c>
      <c r="C53" s="43"/>
      <c r="D53" s="43"/>
      <c r="E53" s="43"/>
      <c r="F53" s="43"/>
      <c r="G53" s="44"/>
      <c r="H53" s="43"/>
      <c r="I53" s="44"/>
      <c r="J53" s="43"/>
    </row>
    <row r="54" spans="1:10" x14ac:dyDescent="0.2">
      <c r="A54" s="24">
        <f t="shared" si="0"/>
        <v>20</v>
      </c>
      <c r="B54" s="43">
        <v>558898799.99999905</v>
      </c>
      <c r="C54" s="43"/>
      <c r="D54" s="43"/>
      <c r="E54" s="43"/>
      <c r="F54" s="43"/>
      <c r="G54" s="44"/>
      <c r="H54" s="43"/>
      <c r="I54" s="44"/>
      <c r="J54" s="43"/>
    </row>
    <row r="56" spans="1:10" ht="42.75" x14ac:dyDescent="0.2">
      <c r="A56" s="25" t="s">
        <v>13</v>
      </c>
      <c r="B56" s="21">
        <f t="shared" ref="B56:J56" si="1">IF(OR(MIN(B$29:B$54)&gt;$B58*$B$59,SUM(B$29:B$54)=0),"",(LOG10(($B58*$B$59)/INDEX(B$29:B$54,MATCH($B58*$B$59,B$29:B$54)))/LOG10(INDEX(B$29:B$54,MATCH($B58*$B$59,B$29:B$54))/INDEX(B$29:B$54,1+MATCH($B58*$B$59,B$29:B$54))))*(INDEX($A$29:$A$54,MATCH($B58*$B$59,B$29:B$54))-INDEX($A$29:$A$54,1+MATCH($B58*$B$59,B$29:B$54)))+INDEX($A$29:$A$54,MATCH($B58*$B$59,B$29:B$54)))</f>
        <v>8.0987057091598</v>
      </c>
      <c r="C56" s="21" t="str">
        <f t="shared" si="1"/>
        <v/>
      </c>
      <c r="D56" s="21" t="str">
        <f t="shared" si="1"/>
        <v/>
      </c>
      <c r="E56" s="21" t="str">
        <f t="shared" si="1"/>
        <v/>
      </c>
      <c r="F56" s="21" t="str">
        <f t="shared" si="1"/>
        <v/>
      </c>
      <c r="G56" s="21" t="str">
        <f t="shared" si="1"/>
        <v/>
      </c>
      <c r="H56" s="21" t="str">
        <f t="shared" si="1"/>
        <v/>
      </c>
      <c r="I56" s="21" t="str">
        <f t="shared" si="1"/>
        <v/>
      </c>
      <c r="J56" s="21" t="str">
        <f t="shared" si="1"/>
        <v/>
      </c>
    </row>
    <row r="57" spans="1:10" x14ac:dyDescent="0.2">
      <c r="A57" s="20"/>
      <c r="B57" s="21"/>
      <c r="C57" s="21"/>
      <c r="D57" s="21"/>
      <c r="E57" s="21"/>
      <c r="F57" s="21"/>
      <c r="G57" s="21"/>
      <c r="H57" s="21"/>
      <c r="I57" s="21"/>
      <c r="J57" s="21"/>
    </row>
    <row r="58" spans="1:10" x14ac:dyDescent="0.2">
      <c r="A58" s="26" t="s">
        <v>14</v>
      </c>
      <c r="B58" s="27">
        <v>0.7</v>
      </c>
      <c r="C58" s="21"/>
      <c r="D58" s="21"/>
      <c r="E58" s="21"/>
      <c r="F58" s="21"/>
      <c r="G58" s="21"/>
      <c r="H58" s="21"/>
      <c r="I58" s="21"/>
      <c r="J58" s="21"/>
    </row>
    <row r="59" spans="1:10" x14ac:dyDescent="0.2">
      <c r="A59" s="28" t="s">
        <v>15</v>
      </c>
      <c r="B59" s="29">
        <v>558898800</v>
      </c>
      <c r="C59" s="19" t="s">
        <v>16</v>
      </c>
      <c r="D59" s="19"/>
      <c r="E59" s="19"/>
      <c r="F59" s="19"/>
      <c r="G59" s="19"/>
      <c r="H59" s="19"/>
      <c r="I59" s="19"/>
      <c r="J59" s="22"/>
    </row>
  </sheetData>
  <mergeCells count="1">
    <mergeCell ref="A27:J27"/>
  </mergeCells>
  <phoneticPr fontId="7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2"/>
  <sheetViews>
    <sheetView tabSelected="1" workbookViewId="0">
      <selection activeCell="F3" sqref="F3"/>
    </sheetView>
  </sheetViews>
  <sheetFormatPr defaultRowHeight="14.25" x14ac:dyDescent="0.2"/>
  <cols>
    <col min="3" max="3" width="18.75" customWidth="1"/>
  </cols>
  <sheetData>
    <row r="2" spans="2:22" ht="24" thickBot="1" x14ac:dyDescent="0.4">
      <c r="B2" s="59" t="s">
        <v>10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2:22" ht="65.099999999999994" customHeight="1" thickBot="1" x14ac:dyDescent="0.25">
      <c r="B3" s="1" t="s">
        <v>25</v>
      </c>
      <c r="C3" s="1" t="s">
        <v>21</v>
      </c>
      <c r="D3" s="2" t="s">
        <v>0</v>
      </c>
      <c r="E3" s="3" t="s">
        <v>17</v>
      </c>
      <c r="F3" s="3" t="s">
        <v>19</v>
      </c>
      <c r="G3" s="3" t="s">
        <v>20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4" t="s">
        <v>1</v>
      </c>
      <c r="N3" s="4" t="s">
        <v>2</v>
      </c>
      <c r="O3" s="5" t="s">
        <v>3</v>
      </c>
    </row>
    <row r="4" spans="2:22" x14ac:dyDescent="0.2">
      <c r="B4" s="60">
        <v>1</v>
      </c>
      <c r="C4" s="38" t="s">
        <v>22</v>
      </c>
      <c r="D4" s="30">
        <f ca="1">INDIRECT("'"&amp;C4&amp;"'!B56")</f>
        <v>4.7904562008645524</v>
      </c>
      <c r="E4" s="55">
        <v>4.8</v>
      </c>
      <c r="F4" s="31">
        <v>5.0199999999999996</v>
      </c>
      <c r="G4" s="31">
        <v>5.76</v>
      </c>
      <c r="H4" s="31" t="str">
        <f ca="1">INDIRECT("'"&amp;C4&amp;"'!F56")</f>
        <v/>
      </c>
      <c r="I4" s="31" t="str">
        <f ca="1">INDIRECT("'"&amp;C4&amp;"'!G56")</f>
        <v/>
      </c>
      <c r="J4" s="31" t="str">
        <f ca="1">INDIRECT("'"&amp;C4&amp;"'!H56")</f>
        <v/>
      </c>
      <c r="K4" s="31" t="str">
        <f ca="1">INDIRECT("'"&amp;C4&amp;"'!I56")</f>
        <v/>
      </c>
      <c r="L4" s="40" t="str">
        <f ca="1">INDIRECT("'"&amp;C4&amp;"'!J56")</f>
        <v/>
      </c>
      <c r="M4" s="39">
        <f ca="1">STDEV(D4,E4,F4,G4,H4,I4,J4,K4,L4)</f>
        <v>0.45738355697247041</v>
      </c>
      <c r="N4" s="7">
        <f ca="1">MAX(D4,E4,F4,G4,H4,I4,J4,K4,L4)-MIN(D4,E4,F4,G4,H4,I4,J4,K4,L4)</f>
        <v>0.96954379913544741</v>
      </c>
      <c r="O4" s="8">
        <f ca="1">AVERAGE(D4,E4,F4,G4,H4,I4,J4,K4,L4)</f>
        <v>5.0926140502161381</v>
      </c>
      <c r="R4" s="33"/>
    </row>
    <row r="5" spans="2:22" x14ac:dyDescent="0.2">
      <c r="B5" s="61"/>
      <c r="C5" s="52" t="s">
        <v>23</v>
      </c>
      <c r="D5" s="32">
        <f t="shared" ref="D5:D11" ca="1" si="0">INDIRECT("'"&amp;C5&amp;"'!B56")</f>
        <v>4.8196805932735103</v>
      </c>
      <c r="E5" s="56">
        <v>4.7</v>
      </c>
      <c r="F5" s="9">
        <v>4.8099999999999996</v>
      </c>
      <c r="G5" s="9">
        <v>5.67</v>
      </c>
      <c r="H5" s="9" t="str">
        <f t="shared" ref="H5:H11" ca="1" si="1">INDIRECT("'"&amp;C5&amp;"'!F56")</f>
        <v/>
      </c>
      <c r="I5" s="9" t="str">
        <f t="shared" ref="I5:I11" ca="1" si="2">INDIRECT("'"&amp;C5&amp;"'!G56")</f>
        <v/>
      </c>
      <c r="J5" s="9" t="str">
        <f t="shared" ref="J5:J11" ca="1" si="3">INDIRECT("'"&amp;C5&amp;"'!H56")</f>
        <v/>
      </c>
      <c r="K5" s="9" t="str">
        <f t="shared" ref="K5:K11" ca="1" si="4">INDIRECT("'"&amp;C5&amp;"'!I56")</f>
        <v/>
      </c>
      <c r="L5" s="41" t="str">
        <f t="shared" ref="L5:L11" ca="1" si="5">INDIRECT("'"&amp;C5&amp;"'!J56")</f>
        <v/>
      </c>
      <c r="M5" s="37">
        <f ca="1">STDEV(D5,E5,F5,G5,H5,I5,J5,K5,L5)</f>
        <v>0.4500055788309848</v>
      </c>
      <c r="N5" s="10">
        <f t="shared" ref="N5:N11" ca="1" si="6">MAX(D5,E5,F5,G5,H5,I5,J5,K5,L5)-MIN(D5,E5,F5,G5,H5,I5,J5,K5,L5)</f>
        <v>0.96999999999999975</v>
      </c>
      <c r="O5" s="11">
        <f t="shared" ref="O5:O11" ca="1" si="7">AVERAGE(D5,E5,F5,G5,H5,I5,J5,K5,L5)</f>
        <v>4.9999201483183775</v>
      </c>
      <c r="R5" s="33"/>
      <c r="V5" s="45"/>
    </row>
    <row r="6" spans="2:22" x14ac:dyDescent="0.2">
      <c r="B6" s="61"/>
      <c r="C6" s="52" t="s">
        <v>24</v>
      </c>
      <c r="D6" s="32">
        <f t="shared" ca="1" si="0"/>
        <v>4.7273193905046602</v>
      </c>
      <c r="E6" s="56">
        <v>4.4000000000000004</v>
      </c>
      <c r="F6" s="9">
        <v>5.05</v>
      </c>
      <c r="G6" s="9">
        <v>5.47</v>
      </c>
      <c r="H6" s="9" t="str">
        <f t="shared" ca="1" si="1"/>
        <v/>
      </c>
      <c r="I6" s="9" t="str">
        <f t="shared" ca="1" si="2"/>
        <v/>
      </c>
      <c r="J6" s="9" t="str">
        <f t="shared" ca="1" si="3"/>
        <v/>
      </c>
      <c r="K6" s="9" t="str">
        <f t="shared" ca="1" si="4"/>
        <v/>
      </c>
      <c r="L6" s="41" t="str">
        <f t="shared" ca="1" si="5"/>
        <v/>
      </c>
      <c r="M6" s="37">
        <f ca="1">STDEV(D6,E6,F6,G6,H6,I6,J6,K6,L6)</f>
        <v>0.45704077561207024</v>
      </c>
      <c r="N6" s="10">
        <f t="shared" ca="1" si="6"/>
        <v>1.0699999999999994</v>
      </c>
      <c r="O6" s="11">
        <f t="shared" ca="1" si="7"/>
        <v>4.9118298476261648</v>
      </c>
      <c r="R6" s="33"/>
      <c r="V6" s="45"/>
    </row>
    <row r="7" spans="2:22" ht="15" thickBot="1" x14ac:dyDescent="0.25">
      <c r="B7" s="61"/>
      <c r="C7" s="53" t="s">
        <v>26</v>
      </c>
      <c r="D7" s="36">
        <f t="shared" ca="1" si="0"/>
        <v>4.8454422104458432</v>
      </c>
      <c r="E7" s="57">
        <v>4.4000000000000004</v>
      </c>
      <c r="F7" s="12">
        <v>5.01</v>
      </c>
      <c r="G7" s="12">
        <v>5.75</v>
      </c>
      <c r="H7" s="12" t="str">
        <f t="shared" ca="1" si="1"/>
        <v/>
      </c>
      <c r="I7" s="12" t="str">
        <f t="shared" ca="1" si="2"/>
        <v/>
      </c>
      <c r="J7" s="12" t="str">
        <f t="shared" ca="1" si="3"/>
        <v/>
      </c>
      <c r="K7" s="12" t="str">
        <f t="shared" ca="1" si="4"/>
        <v/>
      </c>
      <c r="L7" s="42" t="str">
        <f t="shared" ca="1" si="5"/>
        <v/>
      </c>
      <c r="M7" s="48">
        <f ca="1">STDEV(D7,E7,F7,G7,H7,I7,J7,K7,L7)</f>
        <v>0.56168814179466542</v>
      </c>
      <c r="N7" s="34">
        <f t="shared" ca="1" si="6"/>
        <v>1.3499999999999996</v>
      </c>
      <c r="O7" s="35">
        <f t="shared" ca="1" si="7"/>
        <v>5.0013605526114606</v>
      </c>
      <c r="R7" s="33"/>
      <c r="V7" s="45"/>
    </row>
    <row r="8" spans="2:22" x14ac:dyDescent="0.2">
      <c r="B8" s="60">
        <v>2</v>
      </c>
      <c r="C8" s="46" t="s">
        <v>27</v>
      </c>
      <c r="D8" s="49">
        <f t="shared" ca="1" si="0"/>
        <v>8.0780636629891198</v>
      </c>
      <c r="E8" s="58">
        <v>7.1</v>
      </c>
      <c r="F8" s="6">
        <v>7.69</v>
      </c>
      <c r="G8" s="6">
        <v>8.42</v>
      </c>
      <c r="H8" s="6" t="str">
        <f t="shared" ca="1" si="1"/>
        <v/>
      </c>
      <c r="I8" s="6" t="str">
        <f t="shared" ca="1" si="2"/>
        <v/>
      </c>
      <c r="J8" s="6" t="str">
        <f t="shared" ca="1" si="3"/>
        <v/>
      </c>
      <c r="K8" s="6" t="str">
        <f t="shared" ca="1" si="4"/>
        <v/>
      </c>
      <c r="L8" s="50" t="str">
        <f t="shared" ca="1" si="5"/>
        <v/>
      </c>
      <c r="M8" s="39">
        <f t="shared" ref="M8:M11" ca="1" si="8">STDEV(D8,E8,F8,G8,H8,I8,J8,K8,L8)</f>
        <v>0.56623923050543512</v>
      </c>
      <c r="N8" s="7">
        <f t="shared" ca="1" si="6"/>
        <v>1.3200000000000003</v>
      </c>
      <c r="O8" s="8">
        <f t="shared" ca="1" si="7"/>
        <v>7.8220159157472793</v>
      </c>
      <c r="R8" s="33"/>
      <c r="V8" s="45"/>
    </row>
    <row r="9" spans="2:22" x14ac:dyDescent="0.2">
      <c r="B9" s="61"/>
      <c r="C9" s="52" t="s">
        <v>28</v>
      </c>
      <c r="D9" s="32">
        <f t="shared" ca="1" si="0"/>
        <v>7.8755534131122547</v>
      </c>
      <c r="E9" s="56">
        <v>7.1</v>
      </c>
      <c r="F9" s="9">
        <v>7.42</v>
      </c>
      <c r="G9" s="9">
        <v>8.02</v>
      </c>
      <c r="H9" s="9" t="str">
        <f t="shared" ca="1" si="1"/>
        <v/>
      </c>
      <c r="I9" s="9" t="str">
        <f t="shared" ca="1" si="2"/>
        <v/>
      </c>
      <c r="J9" s="9" t="str">
        <f t="shared" ca="1" si="3"/>
        <v/>
      </c>
      <c r="K9" s="9" t="str">
        <f t="shared" ca="1" si="4"/>
        <v/>
      </c>
      <c r="L9" s="41" t="str">
        <f t="shared" ca="1" si="5"/>
        <v/>
      </c>
      <c r="M9" s="37">
        <f t="shared" ca="1" si="8"/>
        <v>0.42216474126931097</v>
      </c>
      <c r="N9" s="10">
        <f t="shared" ca="1" si="6"/>
        <v>0.91999999999999993</v>
      </c>
      <c r="O9" s="11">
        <f t="shared" ca="1" si="7"/>
        <v>7.6038883532780632</v>
      </c>
      <c r="R9" s="33"/>
      <c r="V9" s="45"/>
    </row>
    <row r="10" spans="2:22" x14ac:dyDescent="0.2">
      <c r="B10" s="61"/>
      <c r="C10" s="52" t="s">
        <v>29</v>
      </c>
      <c r="D10" s="32">
        <f t="shared" ca="1" si="0"/>
        <v>7.9789762034733647</v>
      </c>
      <c r="E10" s="56">
        <v>7.1</v>
      </c>
      <c r="F10" s="9">
        <v>7.63</v>
      </c>
      <c r="G10" s="9">
        <v>8.02</v>
      </c>
      <c r="H10" s="9" t="str">
        <f t="shared" ca="1" si="1"/>
        <v/>
      </c>
      <c r="I10" s="9" t="str">
        <f t="shared" ca="1" si="2"/>
        <v/>
      </c>
      <c r="J10" s="9" t="str">
        <f t="shared" ca="1" si="3"/>
        <v/>
      </c>
      <c r="K10" s="9" t="str">
        <f t="shared" ca="1" si="4"/>
        <v/>
      </c>
      <c r="L10" s="41" t="str">
        <f t="shared" ca="1" si="5"/>
        <v/>
      </c>
      <c r="M10" s="37">
        <f t="shared" ca="1" si="8"/>
        <v>0.42578031392810545</v>
      </c>
      <c r="N10" s="10">
        <f t="shared" ca="1" si="6"/>
        <v>0.91999999999999993</v>
      </c>
      <c r="O10" s="11">
        <f t="shared" ca="1" si="7"/>
        <v>7.6822440508683405</v>
      </c>
      <c r="R10" s="33"/>
      <c r="V10" s="45"/>
    </row>
    <row r="11" spans="2:22" ht="15" thickBot="1" x14ac:dyDescent="0.25">
      <c r="B11" s="62"/>
      <c r="C11" s="54" t="s">
        <v>30</v>
      </c>
      <c r="D11" s="36">
        <f t="shared" ca="1" si="0"/>
        <v>8.0987057091598</v>
      </c>
      <c r="E11" s="57">
        <v>7.1</v>
      </c>
      <c r="F11" s="12">
        <v>7.51</v>
      </c>
      <c r="G11" s="12">
        <v>8.15</v>
      </c>
      <c r="H11" s="12" t="str">
        <f t="shared" ca="1" si="1"/>
        <v/>
      </c>
      <c r="I11" s="12" t="str">
        <f t="shared" ca="1" si="2"/>
        <v/>
      </c>
      <c r="J11" s="12" t="str">
        <f t="shared" ca="1" si="3"/>
        <v/>
      </c>
      <c r="K11" s="12" t="str">
        <f t="shared" ca="1" si="4"/>
        <v/>
      </c>
      <c r="L11" s="42" t="str">
        <f t="shared" ca="1" si="5"/>
        <v/>
      </c>
      <c r="M11" s="51">
        <f t="shared" ca="1" si="8"/>
        <v>0.50222991164227804</v>
      </c>
      <c r="N11" s="13">
        <f t="shared" ca="1" si="6"/>
        <v>1.0500000000000007</v>
      </c>
      <c r="O11" s="14">
        <f t="shared" ca="1" si="7"/>
        <v>7.71467642728995</v>
      </c>
      <c r="R11" s="33"/>
      <c r="V11" s="45"/>
    </row>
    <row r="12" spans="2:22" x14ac:dyDescent="0.2">
      <c r="V12" s="45"/>
    </row>
  </sheetData>
  <mergeCells count="3">
    <mergeCell ref="B2:O2"/>
    <mergeCell ref="B4:B7"/>
    <mergeCell ref="B8:B11"/>
  </mergeCells>
  <phoneticPr fontId="7" type="noConversion"/>
  <pageMargins left="0.7" right="0.7" top="1.3149999999999999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zoomScale="70" zoomScaleNormal="70" workbookViewId="0">
      <selection activeCell="B50" sqref="B50"/>
    </sheetView>
  </sheetViews>
  <sheetFormatPr defaultRowHeight="14.25" x14ac:dyDescent="0.2"/>
  <cols>
    <col min="2" max="10" width="11.75" customWidth="1"/>
  </cols>
  <sheetData>
    <row r="1" spans="1:10" x14ac:dyDescent="0.2">
      <c r="A1" s="15"/>
      <c r="B1" s="16"/>
      <c r="C1" s="17"/>
      <c r="D1" s="17"/>
      <c r="E1" s="17"/>
      <c r="F1" s="18"/>
      <c r="G1" s="19"/>
      <c r="H1" s="19"/>
      <c r="I1" s="19"/>
      <c r="J1" s="19"/>
    </row>
    <row r="2" spans="1:10" x14ac:dyDescent="0.2">
      <c r="A2" s="15"/>
      <c r="B2" s="19"/>
      <c r="C2" s="17"/>
      <c r="D2" s="17"/>
      <c r="E2" s="17"/>
      <c r="F2" s="18"/>
      <c r="G2" s="19"/>
      <c r="H2" s="19"/>
      <c r="I2" s="19"/>
      <c r="J2" s="19"/>
    </row>
    <row r="3" spans="1:10" x14ac:dyDescent="0.2">
      <c r="A3" s="15"/>
      <c r="B3" s="19"/>
      <c r="C3" s="17"/>
      <c r="D3" s="17"/>
      <c r="E3" s="17"/>
      <c r="F3" s="18"/>
      <c r="G3" s="19"/>
      <c r="H3" s="19"/>
      <c r="I3" s="19"/>
      <c r="J3" s="19"/>
    </row>
    <row r="4" spans="1:10" x14ac:dyDescent="0.2">
      <c r="A4" s="15"/>
      <c r="B4" s="19"/>
      <c r="C4" s="17"/>
      <c r="D4" s="17"/>
      <c r="E4" s="17"/>
      <c r="F4" s="18"/>
      <c r="G4" s="19"/>
      <c r="H4" s="19"/>
      <c r="I4" s="19"/>
      <c r="J4" s="19"/>
    </row>
    <row r="5" spans="1:10" x14ac:dyDescent="0.2">
      <c r="A5" s="15"/>
      <c r="B5" s="19"/>
      <c r="C5" s="17"/>
      <c r="D5" s="17"/>
      <c r="E5" s="17"/>
      <c r="F5" s="18"/>
      <c r="G5" s="19"/>
      <c r="H5" s="19"/>
      <c r="I5" s="19"/>
      <c r="J5" s="19"/>
    </row>
    <row r="6" spans="1:10" x14ac:dyDescent="0.2">
      <c r="A6" s="15"/>
      <c r="B6" s="19"/>
      <c r="C6" s="17"/>
      <c r="D6" s="17"/>
      <c r="E6" s="17"/>
      <c r="F6" s="18"/>
      <c r="G6" s="19"/>
      <c r="H6" s="19"/>
      <c r="I6" s="19"/>
      <c r="J6" s="19"/>
    </row>
    <row r="7" spans="1:10" x14ac:dyDescent="0.2">
      <c r="A7" s="15"/>
      <c r="B7" s="19"/>
      <c r="C7" s="17"/>
      <c r="D7" s="17"/>
      <c r="E7" s="17"/>
      <c r="F7" s="18"/>
      <c r="G7" s="19"/>
      <c r="H7" s="19"/>
      <c r="I7" s="19"/>
      <c r="J7" s="19"/>
    </row>
    <row r="8" spans="1:10" x14ac:dyDescent="0.2">
      <c r="A8" s="15"/>
      <c r="B8" s="19"/>
      <c r="C8" s="17"/>
      <c r="D8" s="17"/>
      <c r="E8" s="17"/>
      <c r="F8" s="18"/>
      <c r="G8" s="19"/>
      <c r="H8" s="19"/>
      <c r="I8" s="19"/>
      <c r="J8" s="19"/>
    </row>
    <row r="9" spans="1:10" x14ac:dyDescent="0.2">
      <c r="A9" s="15"/>
      <c r="B9" s="19"/>
      <c r="C9" s="17"/>
      <c r="D9" s="17"/>
      <c r="E9" s="17"/>
      <c r="F9" s="18"/>
      <c r="G9" s="19"/>
      <c r="H9" s="19"/>
      <c r="I9" s="19"/>
      <c r="J9" s="19"/>
    </row>
    <row r="10" spans="1:10" x14ac:dyDescent="0.2">
      <c r="A10" s="15"/>
      <c r="B10" s="19"/>
      <c r="C10" s="17"/>
      <c r="D10" s="17"/>
      <c r="E10" s="17"/>
      <c r="F10" s="18"/>
      <c r="G10" s="19"/>
      <c r="H10" s="19"/>
      <c r="I10" s="19"/>
      <c r="J10" s="19"/>
    </row>
    <row r="11" spans="1:10" x14ac:dyDescent="0.2">
      <c r="A11" s="15"/>
      <c r="B11" s="19"/>
      <c r="C11" s="17"/>
      <c r="D11" s="17"/>
      <c r="E11" s="17"/>
      <c r="F11" s="18"/>
      <c r="G11" s="19"/>
      <c r="H11" s="19"/>
      <c r="I11" s="19"/>
      <c r="J11" s="19"/>
    </row>
    <row r="12" spans="1:10" x14ac:dyDescent="0.2">
      <c r="A12" s="15"/>
      <c r="B12" s="19"/>
      <c r="C12" s="17"/>
      <c r="D12" s="17"/>
      <c r="E12" s="17"/>
      <c r="F12" s="18"/>
      <c r="G12" s="19"/>
      <c r="H12" s="19"/>
      <c r="I12" s="19"/>
      <c r="J12" s="19"/>
    </row>
    <row r="13" spans="1:10" x14ac:dyDescent="0.2">
      <c r="A13" s="15"/>
      <c r="B13" s="19"/>
      <c r="C13" s="17"/>
      <c r="D13" s="17"/>
      <c r="E13" s="17"/>
      <c r="F13" s="18"/>
      <c r="G13" s="19"/>
      <c r="H13" s="19"/>
      <c r="I13" s="19"/>
      <c r="J13" s="19"/>
    </row>
    <row r="14" spans="1:10" x14ac:dyDescent="0.2">
      <c r="A14" s="15"/>
      <c r="B14" s="19"/>
      <c r="C14" s="17"/>
      <c r="D14" s="17"/>
      <c r="E14" s="17"/>
      <c r="F14" s="18"/>
      <c r="G14" s="19"/>
      <c r="H14" s="19"/>
      <c r="I14" s="19"/>
      <c r="J14" s="19"/>
    </row>
    <row r="15" spans="1:10" x14ac:dyDescent="0.2">
      <c r="A15" s="15"/>
      <c r="B15" s="19"/>
      <c r="C15" s="17"/>
      <c r="D15" s="17"/>
      <c r="E15" s="17"/>
      <c r="F15" s="18"/>
      <c r="G15" s="19"/>
      <c r="H15" s="19"/>
      <c r="I15" s="19"/>
      <c r="J15" s="19"/>
    </row>
    <row r="16" spans="1:10" x14ac:dyDescent="0.2">
      <c r="A16" s="15"/>
      <c r="B16" s="19"/>
      <c r="C16" s="17"/>
      <c r="D16" s="17"/>
      <c r="E16" s="17"/>
      <c r="F16" s="18"/>
      <c r="G16" s="19"/>
      <c r="H16" s="19"/>
      <c r="I16" s="19"/>
      <c r="J16" s="19"/>
    </row>
    <row r="17" spans="1:10" x14ac:dyDescent="0.2">
      <c r="A17" s="15"/>
      <c r="B17" s="19"/>
      <c r="C17" s="17"/>
      <c r="D17" s="17"/>
      <c r="E17" s="17"/>
      <c r="F17" s="18"/>
      <c r="G17" s="19"/>
      <c r="H17" s="19"/>
      <c r="I17" s="19"/>
      <c r="J17" s="19"/>
    </row>
    <row r="18" spans="1:10" x14ac:dyDescent="0.2">
      <c r="A18" s="15"/>
      <c r="B18" s="19"/>
      <c r="C18" s="17"/>
      <c r="D18" s="17"/>
      <c r="E18" s="17"/>
      <c r="F18" s="18"/>
      <c r="G18" s="19"/>
      <c r="H18" s="19"/>
      <c r="I18" s="19"/>
      <c r="J18" s="19"/>
    </row>
    <row r="19" spans="1:10" x14ac:dyDescent="0.2">
      <c r="A19" s="15"/>
      <c r="B19" s="19"/>
      <c r="C19" s="17"/>
      <c r="D19" s="17"/>
      <c r="E19" s="17"/>
      <c r="F19" s="18"/>
      <c r="G19" s="19"/>
      <c r="H19" s="19"/>
      <c r="I19" s="19"/>
      <c r="J19" s="19"/>
    </row>
    <row r="20" spans="1:10" x14ac:dyDescent="0.2">
      <c r="A20" s="15"/>
      <c r="B20" s="19"/>
      <c r="C20" s="17"/>
      <c r="D20" s="17"/>
      <c r="E20" s="17"/>
      <c r="F20" s="18"/>
      <c r="G20" s="19"/>
      <c r="H20" s="19"/>
      <c r="I20" s="19"/>
      <c r="J20" s="19"/>
    </row>
    <row r="21" spans="1:10" x14ac:dyDescent="0.2">
      <c r="A21" s="15"/>
      <c r="B21" s="19"/>
      <c r="C21" s="17"/>
      <c r="D21" s="17"/>
      <c r="E21" s="17"/>
      <c r="F21" s="18"/>
      <c r="G21" s="19"/>
      <c r="H21" s="19"/>
      <c r="I21" s="19"/>
      <c r="J21" s="19"/>
    </row>
    <row r="22" spans="1:10" x14ac:dyDescent="0.2">
      <c r="A22" s="15"/>
      <c r="B22" s="19"/>
      <c r="C22" s="17"/>
      <c r="D22" s="17"/>
      <c r="E22" s="17"/>
      <c r="F22" s="18"/>
      <c r="G22" s="19"/>
      <c r="H22" s="19"/>
      <c r="I22" s="19"/>
      <c r="J22" s="19"/>
    </row>
    <row r="23" spans="1:10" x14ac:dyDescent="0.2">
      <c r="A23" s="15"/>
      <c r="B23" s="19"/>
      <c r="C23" s="17"/>
      <c r="D23" s="17"/>
      <c r="E23" s="17"/>
      <c r="F23" s="18"/>
      <c r="G23" s="19"/>
      <c r="H23" s="19"/>
      <c r="I23" s="19"/>
      <c r="J23" s="19"/>
    </row>
    <row r="24" spans="1:10" x14ac:dyDescent="0.2">
      <c r="A24" s="15"/>
      <c r="B24" s="19"/>
      <c r="C24" s="17"/>
      <c r="D24" s="17"/>
      <c r="E24" s="17"/>
      <c r="F24" s="18"/>
      <c r="G24" s="19"/>
      <c r="H24" s="19"/>
      <c r="I24" s="19"/>
      <c r="J24" s="19"/>
    </row>
    <row r="25" spans="1:10" x14ac:dyDescent="0.2">
      <c r="A25" s="15"/>
      <c r="B25" s="19"/>
      <c r="C25" s="17"/>
      <c r="D25" s="17"/>
      <c r="E25" s="17"/>
      <c r="F25" s="18"/>
      <c r="G25" s="19"/>
      <c r="H25" s="19"/>
      <c r="I25" s="19"/>
      <c r="J25" s="19"/>
    </row>
    <row r="26" spans="1:10" x14ac:dyDescent="0.2">
      <c r="A26" s="15"/>
      <c r="B26" s="19"/>
      <c r="C26" s="17"/>
      <c r="D26" s="17"/>
      <c r="E26" s="17"/>
      <c r="F26" s="18"/>
      <c r="G26" s="19"/>
      <c r="H26" s="19"/>
      <c r="I26" s="19"/>
      <c r="J26" s="19"/>
    </row>
    <row r="27" spans="1:10" ht="26.25" x14ac:dyDescent="0.4">
      <c r="A27" s="63" t="s">
        <v>11</v>
      </c>
      <c r="B27" s="64"/>
      <c r="C27" s="64"/>
      <c r="D27" s="64"/>
      <c r="E27" s="64"/>
      <c r="F27" s="64"/>
      <c r="G27" s="64"/>
      <c r="H27" s="64"/>
      <c r="I27" s="64"/>
      <c r="J27" s="64"/>
    </row>
    <row r="28" spans="1:10" ht="65.099999999999994" customHeight="1" x14ac:dyDescent="0.2">
      <c r="A28" s="23" t="s">
        <v>12</v>
      </c>
      <c r="B28" s="47" t="s">
        <v>0</v>
      </c>
      <c r="C28" s="47" t="s">
        <v>17</v>
      </c>
      <c r="D28" s="47" t="s">
        <v>18</v>
      </c>
      <c r="E28" s="47" t="s">
        <v>4</v>
      </c>
      <c r="F28" s="47" t="s">
        <v>5</v>
      </c>
      <c r="G28" s="47" t="s">
        <v>6</v>
      </c>
      <c r="H28" s="47" t="s">
        <v>7</v>
      </c>
      <c r="I28" s="47" t="s">
        <v>8</v>
      </c>
      <c r="J28" s="47" t="s">
        <v>9</v>
      </c>
    </row>
    <row r="29" spans="1:10" x14ac:dyDescent="0.2">
      <c r="A29" s="24">
        <v>-5</v>
      </c>
      <c r="B29" s="43">
        <v>1234508.2319748593</v>
      </c>
      <c r="C29" s="43"/>
      <c r="D29" s="43"/>
      <c r="E29" s="43"/>
      <c r="F29" s="43"/>
      <c r="G29" s="44"/>
      <c r="H29" s="43"/>
      <c r="I29" s="44"/>
      <c r="J29" s="44"/>
    </row>
    <row r="30" spans="1:10" x14ac:dyDescent="0.2">
      <c r="A30" s="24">
        <f>A29+1</f>
        <v>-4</v>
      </c>
      <c r="B30" s="43">
        <v>3068602.0000000014</v>
      </c>
      <c r="C30" s="43"/>
      <c r="D30" s="43"/>
      <c r="E30" s="43"/>
      <c r="F30" s="43"/>
      <c r="G30" s="44"/>
      <c r="H30" s="43"/>
      <c r="I30" s="44"/>
      <c r="J30" s="44"/>
    </row>
    <row r="31" spans="1:10" x14ac:dyDescent="0.2">
      <c r="A31" s="24">
        <f t="shared" ref="A31:A54" si="0">A30+1</f>
        <v>-3</v>
      </c>
      <c r="B31" s="43">
        <v>6439087.8320029937</v>
      </c>
      <c r="C31" s="43"/>
      <c r="D31" s="43"/>
      <c r="E31" s="43"/>
      <c r="F31" s="43"/>
      <c r="G31" s="44"/>
      <c r="H31" s="43"/>
      <c r="I31" s="44"/>
      <c r="J31" s="44"/>
    </row>
    <row r="32" spans="1:10" x14ac:dyDescent="0.2">
      <c r="A32" s="24">
        <f t="shared" si="0"/>
        <v>-2</v>
      </c>
      <c r="B32" s="43">
        <v>10639297.999999998</v>
      </c>
      <c r="C32" s="43"/>
      <c r="D32" s="43"/>
      <c r="E32" s="43"/>
      <c r="F32" s="43"/>
      <c r="G32" s="44"/>
      <c r="H32" s="43"/>
      <c r="I32" s="44"/>
      <c r="J32" s="44"/>
    </row>
    <row r="33" spans="1:10" x14ac:dyDescent="0.2">
      <c r="A33" s="24">
        <f t="shared" si="0"/>
        <v>-1</v>
      </c>
      <c r="B33" s="43">
        <v>14381131.418368828</v>
      </c>
      <c r="C33" s="43"/>
      <c r="D33" s="43"/>
      <c r="E33" s="43"/>
      <c r="F33" s="43"/>
      <c r="G33" s="44"/>
      <c r="H33" s="43"/>
      <c r="I33" s="44"/>
      <c r="J33" s="44"/>
    </row>
    <row r="34" spans="1:10" x14ac:dyDescent="0.2">
      <c r="A34" s="24">
        <f t="shared" si="0"/>
        <v>0</v>
      </c>
      <c r="B34" s="43">
        <v>17848910</v>
      </c>
      <c r="C34" s="43"/>
      <c r="D34" s="43"/>
      <c r="E34" s="43"/>
      <c r="F34" s="43"/>
      <c r="G34" s="44"/>
      <c r="H34" s="43"/>
      <c r="I34" s="44"/>
      <c r="J34" s="44"/>
    </row>
    <row r="35" spans="1:10" x14ac:dyDescent="0.2">
      <c r="A35" s="24">
        <f t="shared" si="0"/>
        <v>1</v>
      </c>
      <c r="B35" s="43">
        <v>20649423.315580372</v>
      </c>
      <c r="C35" s="43"/>
      <c r="D35" s="43"/>
      <c r="E35" s="43"/>
      <c r="F35" s="43"/>
      <c r="G35" s="44"/>
      <c r="H35" s="43"/>
      <c r="I35" s="44"/>
      <c r="J35" s="44"/>
    </row>
    <row r="36" spans="1:10" x14ac:dyDescent="0.2">
      <c r="A36" s="24">
        <f t="shared" si="0"/>
        <v>2</v>
      </c>
      <c r="B36" s="43">
        <v>23426610</v>
      </c>
      <c r="C36" s="43"/>
      <c r="D36" s="43"/>
      <c r="E36" s="43"/>
      <c r="F36" s="43"/>
      <c r="G36" s="44"/>
      <c r="H36" s="43"/>
      <c r="I36" s="44"/>
      <c r="J36" s="44"/>
    </row>
    <row r="37" spans="1:10" x14ac:dyDescent="0.2">
      <c r="A37" s="24">
        <f t="shared" si="0"/>
        <v>3</v>
      </c>
      <c r="B37" s="43">
        <v>26661569.909020051</v>
      </c>
      <c r="C37" s="43"/>
      <c r="D37" s="43"/>
      <c r="E37" s="43"/>
      <c r="F37" s="43"/>
      <c r="G37" s="44"/>
      <c r="H37" s="43"/>
      <c r="I37" s="44"/>
      <c r="J37" s="44"/>
    </row>
    <row r="38" spans="1:10" x14ac:dyDescent="0.2">
      <c r="A38" s="24">
        <f t="shared" si="0"/>
        <v>4</v>
      </c>
      <c r="B38" s="43">
        <v>30395630.000000015</v>
      </c>
      <c r="C38" s="43"/>
      <c r="D38" s="43"/>
      <c r="E38" s="43"/>
      <c r="F38" s="43"/>
      <c r="G38" s="44"/>
      <c r="H38" s="43"/>
      <c r="I38" s="44"/>
      <c r="J38" s="44"/>
    </row>
    <row r="39" spans="1:10" x14ac:dyDescent="0.2">
      <c r="A39" s="24">
        <f t="shared" si="0"/>
        <v>5</v>
      </c>
      <c r="B39" s="43">
        <v>35391371.268828467</v>
      </c>
      <c r="C39" s="43"/>
      <c r="D39" s="43"/>
      <c r="E39" s="43"/>
      <c r="F39" s="43"/>
      <c r="G39" s="44"/>
      <c r="H39" s="43"/>
      <c r="I39" s="44"/>
      <c r="J39" s="44"/>
    </row>
    <row r="40" spans="1:10" x14ac:dyDescent="0.2">
      <c r="A40" s="24">
        <f t="shared" si="0"/>
        <v>6</v>
      </c>
      <c r="B40" s="43">
        <v>40333024.000000007</v>
      </c>
      <c r="C40" s="43"/>
      <c r="D40" s="43"/>
      <c r="E40" s="43"/>
      <c r="F40" s="43"/>
      <c r="G40" s="44"/>
      <c r="H40" s="43"/>
      <c r="I40" s="44"/>
      <c r="J40" s="44"/>
    </row>
    <row r="41" spans="1:10" x14ac:dyDescent="0.2">
      <c r="A41" s="24">
        <f t="shared" si="0"/>
        <v>7</v>
      </c>
      <c r="B41" s="43">
        <v>44304791.243781462</v>
      </c>
      <c r="C41" s="43"/>
      <c r="D41" s="43"/>
      <c r="E41" s="43"/>
      <c r="F41" s="43"/>
      <c r="G41" s="44"/>
      <c r="H41" s="43"/>
      <c r="I41" s="44"/>
      <c r="J41" s="44"/>
    </row>
    <row r="42" spans="1:10" x14ac:dyDescent="0.2">
      <c r="A42" s="24">
        <f t="shared" si="0"/>
        <v>8</v>
      </c>
      <c r="B42" s="43">
        <v>46994629.999999993</v>
      </c>
      <c r="C42" s="43"/>
      <c r="D42" s="43"/>
      <c r="E42" s="43"/>
      <c r="F42" s="43"/>
      <c r="G42" s="44"/>
      <c r="H42" s="43"/>
      <c r="I42" s="44"/>
      <c r="J42" s="44"/>
    </row>
    <row r="43" spans="1:10" x14ac:dyDescent="0.2">
      <c r="A43" s="24">
        <f t="shared" si="0"/>
        <v>9</v>
      </c>
      <c r="B43" s="43">
        <v>48219336.780064508</v>
      </c>
      <c r="C43" s="43"/>
      <c r="D43" s="43"/>
      <c r="E43" s="43"/>
      <c r="F43" s="43"/>
      <c r="G43" s="44"/>
      <c r="H43" s="43"/>
      <c r="I43" s="44"/>
      <c r="J43" s="44"/>
    </row>
    <row r="44" spans="1:10" x14ac:dyDescent="0.2">
      <c r="A44" s="24">
        <f t="shared" si="0"/>
        <v>10</v>
      </c>
      <c r="B44" s="43">
        <v>48806231.999999985</v>
      </c>
      <c r="C44" s="43"/>
      <c r="D44" s="43"/>
      <c r="E44" s="43"/>
      <c r="F44" s="43"/>
      <c r="G44" s="44"/>
      <c r="H44" s="43"/>
      <c r="I44" s="44"/>
      <c r="J44" s="44"/>
    </row>
    <row r="45" spans="1:10" x14ac:dyDescent="0.2">
      <c r="A45" s="24">
        <f t="shared" si="0"/>
        <v>11</v>
      </c>
      <c r="B45" s="43">
        <v>48923334.877025746</v>
      </c>
      <c r="C45" s="43"/>
      <c r="D45" s="43"/>
      <c r="E45" s="43"/>
      <c r="F45" s="43"/>
      <c r="G45" s="44"/>
      <c r="H45" s="43"/>
      <c r="I45" s="44"/>
      <c r="J45" s="44"/>
    </row>
    <row r="46" spans="1:10" x14ac:dyDescent="0.2">
      <c r="A46" s="24">
        <f t="shared" si="0"/>
        <v>12</v>
      </c>
      <c r="B46" s="43">
        <v>48968172</v>
      </c>
      <c r="C46" s="43"/>
      <c r="D46" s="43"/>
      <c r="E46" s="43"/>
      <c r="F46" s="43"/>
      <c r="G46" s="44"/>
      <c r="H46" s="43"/>
      <c r="I46" s="44"/>
      <c r="J46" s="44"/>
    </row>
    <row r="47" spans="1:10" x14ac:dyDescent="0.2">
      <c r="A47" s="24">
        <f t="shared" si="0"/>
        <v>13</v>
      </c>
      <c r="B47" s="43">
        <v>48971316.105555825</v>
      </c>
      <c r="C47" s="43"/>
      <c r="D47" s="43"/>
      <c r="E47" s="43"/>
      <c r="F47" s="43"/>
      <c r="G47" s="44"/>
      <c r="H47" s="43"/>
      <c r="I47" s="44"/>
      <c r="J47" s="44"/>
    </row>
    <row r="48" spans="1:10" x14ac:dyDescent="0.2">
      <c r="A48" s="24">
        <f t="shared" si="0"/>
        <v>14</v>
      </c>
      <c r="B48" s="43">
        <v>48972400</v>
      </c>
      <c r="C48" s="43"/>
      <c r="D48" s="43"/>
      <c r="E48" s="43"/>
      <c r="F48" s="43"/>
      <c r="G48" s="44"/>
      <c r="H48" s="43"/>
      <c r="I48" s="44"/>
      <c r="J48" s="44"/>
    </row>
    <row r="49" spans="1:10" x14ac:dyDescent="0.2">
      <c r="A49" s="24">
        <f t="shared" si="0"/>
        <v>15</v>
      </c>
      <c r="B49" s="43">
        <v>48972400</v>
      </c>
      <c r="C49" s="43"/>
      <c r="D49" s="43"/>
      <c r="E49" s="43"/>
      <c r="F49" s="43"/>
      <c r="G49" s="44"/>
      <c r="H49" s="43"/>
      <c r="I49" s="44"/>
      <c r="J49" s="44"/>
    </row>
    <row r="50" spans="1:10" x14ac:dyDescent="0.2">
      <c r="A50" s="24">
        <f t="shared" si="0"/>
        <v>16</v>
      </c>
      <c r="B50" s="43">
        <v>48972400</v>
      </c>
      <c r="C50" s="43"/>
      <c r="D50" s="43"/>
      <c r="E50" s="43"/>
      <c r="F50" s="43"/>
      <c r="G50" s="44"/>
      <c r="H50" s="43"/>
      <c r="I50" s="44"/>
      <c r="J50" s="44"/>
    </row>
    <row r="51" spans="1:10" x14ac:dyDescent="0.2">
      <c r="A51" s="24">
        <f t="shared" si="0"/>
        <v>17</v>
      </c>
      <c r="B51" s="43"/>
      <c r="C51" s="43"/>
      <c r="D51" s="43"/>
      <c r="E51" s="43"/>
      <c r="F51" s="43"/>
      <c r="G51" s="44"/>
      <c r="H51" s="43"/>
      <c r="I51" s="44"/>
      <c r="J51" s="44"/>
    </row>
    <row r="52" spans="1:10" x14ac:dyDescent="0.2">
      <c r="A52" s="24">
        <f t="shared" si="0"/>
        <v>18</v>
      </c>
      <c r="B52" s="43"/>
      <c r="C52" s="43"/>
      <c r="D52" s="43"/>
      <c r="E52" s="43"/>
      <c r="F52" s="43"/>
      <c r="G52" s="44"/>
      <c r="H52" s="43"/>
      <c r="I52" s="44"/>
      <c r="J52" s="44"/>
    </row>
    <row r="53" spans="1:10" x14ac:dyDescent="0.2">
      <c r="A53" s="24">
        <f t="shared" si="0"/>
        <v>19</v>
      </c>
      <c r="B53" s="43"/>
      <c r="C53" s="43"/>
      <c r="D53" s="43"/>
      <c r="E53" s="43"/>
      <c r="F53" s="43"/>
      <c r="G53" s="44"/>
      <c r="H53" s="43"/>
      <c r="I53" s="44"/>
      <c r="J53" s="43"/>
    </row>
    <row r="54" spans="1:10" x14ac:dyDescent="0.2">
      <c r="A54" s="24">
        <f t="shared" si="0"/>
        <v>20</v>
      </c>
      <c r="B54" s="43"/>
      <c r="C54" s="43"/>
      <c r="D54" s="43"/>
      <c r="E54" s="43"/>
      <c r="F54" s="43"/>
      <c r="G54" s="44"/>
      <c r="H54" s="43"/>
      <c r="I54" s="44"/>
      <c r="J54" s="43"/>
    </row>
    <row r="56" spans="1:10" ht="42.75" x14ac:dyDescent="0.2">
      <c r="A56" s="25" t="s">
        <v>13</v>
      </c>
      <c r="B56" s="21">
        <f t="shared" ref="B56:J56" si="1">IF(OR(MIN(B$29:B$54)&gt;$B58*$B$59,SUM(B$29:B$54)=0),"",(LOG10(($B58*$B$59)/INDEX(B$29:B$54,MATCH($B58*$B$59,B$29:B$54)))/LOG10(INDEX(B$29:B$54,MATCH($B58*$B$59,B$29:B$54))/INDEX(B$29:B$54,1+MATCH($B58*$B$59,B$29:B$54))))*(INDEX($A$29:$A$54,MATCH($B58*$B$59,B$29:B$54))-INDEX($A$29:$A$54,1+MATCH($B58*$B$59,B$29:B$54)))+INDEX($A$29:$A$54,MATCH($B58*$B$59,B$29:B$54)))</f>
        <v>4.7904562008645524</v>
      </c>
      <c r="C56" s="21" t="str">
        <f t="shared" si="1"/>
        <v/>
      </c>
      <c r="D56" s="21" t="str">
        <f t="shared" si="1"/>
        <v/>
      </c>
      <c r="E56" s="21" t="str">
        <f t="shared" si="1"/>
        <v/>
      </c>
      <c r="F56" s="21" t="str">
        <f t="shared" si="1"/>
        <v/>
      </c>
      <c r="G56" s="21" t="str">
        <f t="shared" si="1"/>
        <v/>
      </c>
      <c r="H56" s="21" t="str">
        <f t="shared" si="1"/>
        <v/>
      </c>
      <c r="I56" s="21" t="str">
        <f t="shared" si="1"/>
        <v/>
      </c>
      <c r="J56" s="21" t="str">
        <f t="shared" si="1"/>
        <v/>
      </c>
    </row>
    <row r="57" spans="1:10" x14ac:dyDescent="0.2">
      <c r="A57" s="20"/>
      <c r="B57" s="21"/>
      <c r="C57" s="21"/>
      <c r="D57" s="21"/>
      <c r="E57" s="21"/>
      <c r="F57" s="21"/>
      <c r="G57" s="21"/>
      <c r="H57" s="21"/>
      <c r="I57" s="21"/>
      <c r="J57" s="21"/>
    </row>
    <row r="58" spans="1:10" x14ac:dyDescent="0.2">
      <c r="A58" s="26" t="s">
        <v>14</v>
      </c>
      <c r="B58" s="27">
        <v>0.7</v>
      </c>
      <c r="C58" s="21"/>
      <c r="D58" s="21"/>
      <c r="E58" s="21"/>
      <c r="F58" s="21"/>
      <c r="G58" s="21"/>
      <c r="H58" s="21"/>
      <c r="I58" s="21"/>
      <c r="J58" s="21"/>
    </row>
    <row r="59" spans="1:10" x14ac:dyDescent="0.2">
      <c r="A59" s="28" t="s">
        <v>15</v>
      </c>
      <c r="B59" s="29">
        <v>48972400</v>
      </c>
      <c r="C59" s="19" t="s">
        <v>16</v>
      </c>
      <c r="D59" s="19"/>
      <c r="E59" s="19"/>
      <c r="F59" s="19"/>
      <c r="G59" s="19"/>
      <c r="H59" s="19"/>
      <c r="I59" s="19"/>
      <c r="J59" s="22"/>
    </row>
  </sheetData>
  <mergeCells count="1">
    <mergeCell ref="A27:J27"/>
  </mergeCells>
  <phoneticPr fontId="7" type="noConversion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zoomScale="70" zoomScaleNormal="70" workbookViewId="0">
      <selection activeCell="O37" sqref="O37"/>
    </sheetView>
  </sheetViews>
  <sheetFormatPr defaultRowHeight="14.25" x14ac:dyDescent="0.2"/>
  <cols>
    <col min="2" max="10" width="11.75" customWidth="1"/>
  </cols>
  <sheetData>
    <row r="1" spans="1:10" x14ac:dyDescent="0.2">
      <c r="A1" s="15"/>
      <c r="B1" s="16"/>
      <c r="C1" s="17"/>
      <c r="D1" s="17"/>
      <c r="E1" s="17"/>
      <c r="F1" s="18"/>
      <c r="G1" s="19"/>
      <c r="H1" s="19"/>
      <c r="I1" s="19"/>
      <c r="J1" s="19"/>
    </row>
    <row r="2" spans="1:10" x14ac:dyDescent="0.2">
      <c r="A2" s="15"/>
      <c r="B2" s="19"/>
      <c r="C2" s="17"/>
      <c r="D2" s="17"/>
      <c r="E2" s="17"/>
      <c r="F2" s="18"/>
      <c r="G2" s="19"/>
      <c r="H2" s="19"/>
      <c r="I2" s="19"/>
      <c r="J2" s="19"/>
    </row>
    <row r="3" spans="1:10" x14ac:dyDescent="0.2">
      <c r="A3" s="15"/>
      <c r="B3" s="19"/>
      <c r="C3" s="17"/>
      <c r="D3" s="17"/>
      <c r="E3" s="17"/>
      <c r="F3" s="18"/>
      <c r="G3" s="19"/>
      <c r="H3" s="19"/>
      <c r="I3" s="19"/>
      <c r="J3" s="19"/>
    </row>
    <row r="4" spans="1:10" x14ac:dyDescent="0.2">
      <c r="A4" s="15"/>
      <c r="B4" s="19"/>
      <c r="C4" s="17"/>
      <c r="D4" s="17"/>
      <c r="E4" s="17"/>
      <c r="F4" s="18"/>
      <c r="G4" s="19"/>
      <c r="H4" s="19"/>
      <c r="I4" s="19"/>
      <c r="J4" s="19"/>
    </row>
    <row r="5" spans="1:10" x14ac:dyDescent="0.2">
      <c r="A5" s="15"/>
      <c r="B5" s="19"/>
      <c r="C5" s="17"/>
      <c r="D5" s="17"/>
      <c r="E5" s="17"/>
      <c r="F5" s="18"/>
      <c r="G5" s="19"/>
      <c r="H5" s="19"/>
      <c r="I5" s="19"/>
      <c r="J5" s="19"/>
    </row>
    <row r="6" spans="1:10" x14ac:dyDescent="0.2">
      <c r="A6" s="15"/>
      <c r="B6" s="19"/>
      <c r="C6" s="17"/>
      <c r="D6" s="17"/>
      <c r="E6" s="17"/>
      <c r="F6" s="18"/>
      <c r="G6" s="19"/>
      <c r="H6" s="19"/>
      <c r="I6" s="19"/>
      <c r="J6" s="19"/>
    </row>
    <row r="7" spans="1:10" x14ac:dyDescent="0.2">
      <c r="A7" s="15"/>
      <c r="B7" s="19"/>
      <c r="C7" s="17"/>
      <c r="D7" s="17"/>
      <c r="E7" s="17"/>
      <c r="F7" s="18"/>
      <c r="G7" s="19"/>
      <c r="H7" s="19"/>
      <c r="I7" s="19"/>
      <c r="J7" s="19"/>
    </row>
    <row r="8" spans="1:10" x14ac:dyDescent="0.2">
      <c r="A8" s="15"/>
      <c r="B8" s="19"/>
      <c r="C8" s="17"/>
      <c r="D8" s="17"/>
      <c r="E8" s="17"/>
      <c r="F8" s="18"/>
      <c r="G8" s="19"/>
      <c r="H8" s="19"/>
      <c r="I8" s="19"/>
      <c r="J8" s="19"/>
    </row>
    <row r="9" spans="1:10" x14ac:dyDescent="0.2">
      <c r="A9" s="15"/>
      <c r="B9" s="19"/>
      <c r="C9" s="17"/>
      <c r="D9" s="17"/>
      <c r="E9" s="17"/>
      <c r="F9" s="18"/>
      <c r="G9" s="19"/>
      <c r="H9" s="19"/>
      <c r="I9" s="19"/>
      <c r="J9" s="19"/>
    </row>
    <row r="10" spans="1:10" x14ac:dyDescent="0.2">
      <c r="A10" s="15"/>
      <c r="B10" s="19"/>
      <c r="C10" s="17"/>
      <c r="D10" s="17"/>
      <c r="E10" s="17"/>
      <c r="F10" s="18"/>
      <c r="G10" s="19"/>
      <c r="H10" s="19"/>
      <c r="I10" s="19"/>
      <c r="J10" s="19"/>
    </row>
    <row r="11" spans="1:10" x14ac:dyDescent="0.2">
      <c r="A11" s="15"/>
      <c r="B11" s="19"/>
      <c r="C11" s="17"/>
      <c r="D11" s="17"/>
      <c r="E11" s="17"/>
      <c r="F11" s="18"/>
      <c r="G11" s="19"/>
      <c r="H11" s="19"/>
      <c r="I11" s="19"/>
      <c r="J11" s="19"/>
    </row>
    <row r="12" spans="1:10" x14ac:dyDescent="0.2">
      <c r="A12" s="15"/>
      <c r="B12" s="19"/>
      <c r="C12" s="17"/>
      <c r="D12" s="17"/>
      <c r="E12" s="17"/>
      <c r="F12" s="18"/>
      <c r="G12" s="19"/>
      <c r="H12" s="19"/>
      <c r="I12" s="19"/>
      <c r="J12" s="19"/>
    </row>
    <row r="13" spans="1:10" x14ac:dyDescent="0.2">
      <c r="A13" s="15"/>
      <c r="B13" s="19"/>
      <c r="C13" s="17"/>
      <c r="D13" s="17"/>
      <c r="E13" s="17"/>
      <c r="F13" s="18"/>
      <c r="G13" s="19"/>
      <c r="H13" s="19"/>
      <c r="I13" s="19"/>
      <c r="J13" s="19"/>
    </row>
    <row r="14" spans="1:10" x14ac:dyDescent="0.2">
      <c r="A14" s="15"/>
      <c r="B14" s="19"/>
      <c r="C14" s="17"/>
      <c r="D14" s="17"/>
      <c r="E14" s="17"/>
      <c r="F14" s="18"/>
      <c r="G14" s="19"/>
      <c r="H14" s="19"/>
      <c r="I14" s="19"/>
      <c r="J14" s="19"/>
    </row>
    <row r="15" spans="1:10" x14ac:dyDescent="0.2">
      <c r="A15" s="15"/>
      <c r="B15" s="19"/>
      <c r="C15" s="17"/>
      <c r="D15" s="17"/>
      <c r="E15" s="17"/>
      <c r="F15" s="18"/>
      <c r="G15" s="19"/>
      <c r="H15" s="19"/>
      <c r="I15" s="19"/>
      <c r="J15" s="19"/>
    </row>
    <row r="16" spans="1:10" x14ac:dyDescent="0.2">
      <c r="A16" s="15"/>
      <c r="B16" s="19"/>
      <c r="C16" s="17"/>
      <c r="D16" s="17"/>
      <c r="E16" s="17"/>
      <c r="F16" s="18"/>
      <c r="G16" s="19"/>
      <c r="H16" s="19"/>
      <c r="I16" s="19"/>
      <c r="J16" s="19"/>
    </row>
    <row r="17" spans="1:10" x14ac:dyDescent="0.2">
      <c r="A17" s="15"/>
      <c r="B17" s="19"/>
      <c r="C17" s="17"/>
      <c r="D17" s="17"/>
      <c r="E17" s="17"/>
      <c r="F17" s="18"/>
      <c r="G17" s="19"/>
      <c r="H17" s="19"/>
      <c r="I17" s="19"/>
      <c r="J17" s="19"/>
    </row>
    <row r="18" spans="1:10" x14ac:dyDescent="0.2">
      <c r="A18" s="15"/>
      <c r="B18" s="19"/>
      <c r="C18" s="17"/>
      <c r="D18" s="17"/>
      <c r="E18" s="17"/>
      <c r="F18" s="18"/>
      <c r="G18" s="19"/>
      <c r="H18" s="19"/>
      <c r="I18" s="19"/>
      <c r="J18" s="19"/>
    </row>
    <row r="19" spans="1:10" x14ac:dyDescent="0.2">
      <c r="A19" s="15"/>
      <c r="B19" s="19"/>
      <c r="C19" s="17"/>
      <c r="D19" s="17"/>
      <c r="E19" s="17"/>
      <c r="F19" s="18"/>
      <c r="G19" s="19"/>
      <c r="H19" s="19"/>
      <c r="I19" s="19"/>
      <c r="J19" s="19"/>
    </row>
    <row r="20" spans="1:10" x14ac:dyDescent="0.2">
      <c r="A20" s="15"/>
      <c r="B20" s="19"/>
      <c r="C20" s="17"/>
      <c r="D20" s="17"/>
      <c r="E20" s="17"/>
      <c r="F20" s="18"/>
      <c r="G20" s="19"/>
      <c r="H20" s="19"/>
      <c r="I20" s="19"/>
      <c r="J20" s="19"/>
    </row>
    <row r="21" spans="1:10" x14ac:dyDescent="0.2">
      <c r="A21" s="15"/>
      <c r="B21" s="19"/>
      <c r="C21" s="17"/>
      <c r="D21" s="17"/>
      <c r="E21" s="17"/>
      <c r="F21" s="18"/>
      <c r="G21" s="19"/>
      <c r="H21" s="19"/>
      <c r="I21" s="19"/>
      <c r="J21" s="19"/>
    </row>
    <row r="22" spans="1:10" x14ac:dyDescent="0.2">
      <c r="A22" s="15"/>
      <c r="B22" s="19"/>
      <c r="C22" s="17"/>
      <c r="D22" s="17"/>
      <c r="E22" s="17"/>
      <c r="F22" s="18"/>
      <c r="G22" s="19"/>
      <c r="H22" s="19"/>
      <c r="I22" s="19"/>
      <c r="J22" s="19"/>
    </row>
    <row r="23" spans="1:10" x14ac:dyDescent="0.2">
      <c r="A23" s="15"/>
      <c r="B23" s="19"/>
      <c r="C23" s="17"/>
      <c r="D23" s="17"/>
      <c r="E23" s="17"/>
      <c r="F23" s="18"/>
      <c r="G23" s="19"/>
      <c r="H23" s="19"/>
      <c r="I23" s="19"/>
      <c r="J23" s="19"/>
    </row>
    <row r="24" spans="1:10" x14ac:dyDescent="0.2">
      <c r="A24" s="15"/>
      <c r="B24" s="19"/>
      <c r="C24" s="17"/>
      <c r="D24" s="17"/>
      <c r="E24" s="17"/>
      <c r="F24" s="18"/>
      <c r="G24" s="19"/>
      <c r="H24" s="19"/>
      <c r="I24" s="19"/>
      <c r="J24" s="19"/>
    </row>
    <row r="25" spans="1:10" x14ac:dyDescent="0.2">
      <c r="A25" s="15"/>
      <c r="B25" s="19"/>
      <c r="C25" s="17"/>
      <c r="D25" s="17"/>
      <c r="E25" s="17"/>
      <c r="F25" s="18"/>
      <c r="G25" s="19"/>
      <c r="H25" s="19"/>
      <c r="I25" s="19"/>
      <c r="J25" s="19"/>
    </row>
    <row r="26" spans="1:10" x14ac:dyDescent="0.2">
      <c r="A26" s="15"/>
      <c r="B26" s="19"/>
      <c r="C26" s="17"/>
      <c r="D26" s="17"/>
      <c r="E26" s="17"/>
      <c r="F26" s="18"/>
      <c r="G26" s="19"/>
      <c r="H26" s="19"/>
      <c r="I26" s="19"/>
      <c r="J26" s="19"/>
    </row>
    <row r="27" spans="1:10" ht="26.25" x14ac:dyDescent="0.4">
      <c r="A27" s="63" t="s">
        <v>11</v>
      </c>
      <c r="B27" s="64"/>
      <c r="C27" s="64"/>
      <c r="D27" s="64"/>
      <c r="E27" s="64"/>
      <c r="F27" s="64"/>
      <c r="G27" s="64"/>
      <c r="H27" s="64"/>
      <c r="I27" s="64"/>
      <c r="J27" s="64"/>
    </row>
    <row r="28" spans="1:10" ht="65.099999999999994" customHeight="1" x14ac:dyDescent="0.2">
      <c r="A28" s="23" t="s">
        <v>12</v>
      </c>
      <c r="B28" s="47" t="s">
        <v>0</v>
      </c>
      <c r="C28" s="47" t="s">
        <v>17</v>
      </c>
      <c r="D28" s="47" t="s">
        <v>18</v>
      </c>
      <c r="E28" s="47" t="s">
        <v>4</v>
      </c>
      <c r="F28" s="47" t="s">
        <v>5</v>
      </c>
      <c r="G28" s="47" t="s">
        <v>6</v>
      </c>
      <c r="H28" s="47" t="s">
        <v>7</v>
      </c>
      <c r="I28" s="47" t="s">
        <v>8</v>
      </c>
      <c r="J28" s="47" t="s">
        <v>9</v>
      </c>
    </row>
    <row r="29" spans="1:10" x14ac:dyDescent="0.2">
      <c r="A29" s="24">
        <v>-5</v>
      </c>
      <c r="B29" s="43">
        <v>1603150.6937201561</v>
      </c>
      <c r="C29" s="43"/>
      <c r="D29" s="43"/>
      <c r="E29" s="43"/>
      <c r="F29" s="43"/>
      <c r="G29" s="44"/>
      <c r="H29" s="43"/>
      <c r="I29" s="44"/>
      <c r="J29" s="44"/>
    </row>
    <row r="30" spans="1:10" x14ac:dyDescent="0.2">
      <c r="A30" s="24">
        <f>A29+1</f>
        <v>-4</v>
      </c>
      <c r="B30" s="43">
        <v>4761880.0000000019</v>
      </c>
      <c r="C30" s="43"/>
      <c r="D30" s="43"/>
      <c r="E30" s="43"/>
      <c r="F30" s="43"/>
      <c r="G30" s="44"/>
      <c r="H30" s="43"/>
      <c r="I30" s="44"/>
      <c r="J30" s="44"/>
    </row>
    <row r="31" spans="1:10" x14ac:dyDescent="0.2">
      <c r="A31" s="24">
        <f t="shared" ref="A31:A54" si="0">A30+1</f>
        <v>-3</v>
      </c>
      <c r="B31" s="43">
        <v>12620806.346409988</v>
      </c>
      <c r="C31" s="43"/>
      <c r="D31" s="43"/>
      <c r="E31" s="43"/>
      <c r="F31" s="43"/>
      <c r="G31" s="44"/>
      <c r="H31" s="43"/>
      <c r="I31" s="44"/>
      <c r="J31" s="44"/>
    </row>
    <row r="32" spans="1:10" x14ac:dyDescent="0.2">
      <c r="A32" s="24">
        <f t="shared" si="0"/>
        <v>-2</v>
      </c>
      <c r="B32" s="43">
        <v>22692529.999999993</v>
      </c>
      <c r="C32" s="43"/>
      <c r="D32" s="43"/>
      <c r="E32" s="43"/>
      <c r="F32" s="43"/>
      <c r="G32" s="44"/>
      <c r="H32" s="43"/>
      <c r="I32" s="44"/>
      <c r="J32" s="44"/>
    </row>
    <row r="33" spans="1:10" x14ac:dyDescent="0.2">
      <c r="A33" s="24">
        <f t="shared" si="0"/>
        <v>-1</v>
      </c>
      <c r="B33" s="43">
        <v>30507307.9401186</v>
      </c>
      <c r="C33" s="43"/>
      <c r="D33" s="43"/>
      <c r="E33" s="43"/>
      <c r="F33" s="43"/>
      <c r="G33" s="44"/>
      <c r="H33" s="43"/>
      <c r="I33" s="44"/>
      <c r="J33" s="44"/>
    </row>
    <row r="34" spans="1:10" x14ac:dyDescent="0.2">
      <c r="A34" s="24">
        <f t="shared" si="0"/>
        <v>0</v>
      </c>
      <c r="B34" s="43">
        <v>37380462.000000007</v>
      </c>
      <c r="C34" s="43"/>
      <c r="D34" s="43"/>
      <c r="E34" s="43"/>
      <c r="F34" s="43"/>
      <c r="G34" s="44"/>
      <c r="H34" s="43"/>
      <c r="I34" s="44"/>
      <c r="J34" s="44"/>
    </row>
    <row r="35" spans="1:10" x14ac:dyDescent="0.2">
      <c r="A35" s="24">
        <f t="shared" si="0"/>
        <v>1</v>
      </c>
      <c r="B35" s="43">
        <v>42851114.579432316</v>
      </c>
      <c r="C35" s="43"/>
      <c r="D35" s="43"/>
      <c r="E35" s="43"/>
      <c r="F35" s="43"/>
      <c r="G35" s="44"/>
      <c r="H35" s="43"/>
      <c r="I35" s="44"/>
      <c r="J35" s="44"/>
    </row>
    <row r="36" spans="1:10" x14ac:dyDescent="0.2">
      <c r="A36" s="24">
        <f t="shared" si="0"/>
        <v>2</v>
      </c>
      <c r="B36" s="43">
        <v>48081741.999999985</v>
      </c>
      <c r="C36" s="43"/>
      <c r="D36" s="43"/>
      <c r="E36" s="43"/>
      <c r="F36" s="43"/>
      <c r="G36" s="44"/>
      <c r="H36" s="43"/>
      <c r="I36" s="44"/>
      <c r="J36" s="44"/>
    </row>
    <row r="37" spans="1:10" x14ac:dyDescent="0.2">
      <c r="A37" s="24">
        <f t="shared" si="0"/>
        <v>3</v>
      </c>
      <c r="B37" s="43">
        <v>53559791.05511234</v>
      </c>
      <c r="C37" s="43"/>
      <c r="D37" s="43"/>
      <c r="E37" s="43"/>
      <c r="F37" s="43"/>
      <c r="G37" s="44"/>
      <c r="H37" s="43"/>
      <c r="I37" s="44"/>
      <c r="J37" s="44"/>
    </row>
    <row r="38" spans="1:10" x14ac:dyDescent="0.2">
      <c r="A38" s="24">
        <f t="shared" si="0"/>
        <v>4</v>
      </c>
      <c r="B38" s="43">
        <v>60327426</v>
      </c>
      <c r="C38" s="43"/>
      <c r="D38" s="43"/>
      <c r="E38" s="43"/>
      <c r="F38" s="43"/>
      <c r="G38" s="44"/>
      <c r="H38" s="43"/>
      <c r="I38" s="44"/>
      <c r="J38" s="44"/>
    </row>
    <row r="39" spans="1:10" x14ac:dyDescent="0.2">
      <c r="A39" s="24">
        <f t="shared" si="0"/>
        <v>5</v>
      </c>
      <c r="B39" s="43">
        <v>73033672.703274876</v>
      </c>
      <c r="C39" s="43"/>
      <c r="D39" s="43"/>
      <c r="E39" s="43"/>
      <c r="F39" s="43"/>
      <c r="G39" s="44"/>
      <c r="H39" s="43"/>
      <c r="I39" s="44"/>
      <c r="J39" s="44"/>
    </row>
    <row r="40" spans="1:10" x14ac:dyDescent="0.2">
      <c r="A40" s="24">
        <f t="shared" si="0"/>
        <v>6</v>
      </c>
      <c r="B40" s="43">
        <v>85990232.000000015</v>
      </c>
      <c r="C40" s="43"/>
      <c r="D40" s="43"/>
      <c r="E40" s="43"/>
      <c r="F40" s="43"/>
      <c r="G40" s="44"/>
      <c r="H40" s="43"/>
      <c r="I40" s="44"/>
      <c r="J40" s="44"/>
    </row>
    <row r="41" spans="1:10" x14ac:dyDescent="0.2">
      <c r="A41" s="24">
        <f t="shared" si="0"/>
        <v>7</v>
      </c>
      <c r="B41" s="43">
        <v>94551090.075958505</v>
      </c>
      <c r="C41" s="43"/>
      <c r="D41" s="43"/>
      <c r="E41" s="43"/>
      <c r="F41" s="43"/>
      <c r="G41" s="44"/>
      <c r="H41" s="43"/>
      <c r="I41" s="44"/>
      <c r="J41" s="44"/>
    </row>
    <row r="42" spans="1:10" x14ac:dyDescent="0.2">
      <c r="A42" s="24">
        <f t="shared" si="0"/>
        <v>8</v>
      </c>
      <c r="B42" s="43">
        <v>99360717.99999994</v>
      </c>
      <c r="C42" s="43"/>
      <c r="D42" s="43"/>
      <c r="E42" s="43"/>
      <c r="F42" s="43"/>
      <c r="G42" s="44"/>
      <c r="H42" s="43"/>
      <c r="I42" s="44"/>
      <c r="J42" s="44"/>
    </row>
    <row r="43" spans="1:10" x14ac:dyDescent="0.2">
      <c r="A43" s="24">
        <f t="shared" si="0"/>
        <v>9</v>
      </c>
      <c r="B43" s="43">
        <v>100392210.63721246</v>
      </c>
      <c r="C43" s="43"/>
      <c r="D43" s="43"/>
      <c r="E43" s="43"/>
      <c r="F43" s="43"/>
      <c r="G43" s="44"/>
      <c r="H43" s="43"/>
      <c r="I43" s="44"/>
      <c r="J43" s="44"/>
    </row>
    <row r="44" spans="1:10" x14ac:dyDescent="0.2">
      <c r="A44" s="24">
        <f t="shared" si="0"/>
        <v>10</v>
      </c>
      <c r="B44" s="43">
        <v>100786131.99999997</v>
      </c>
      <c r="C44" s="43"/>
      <c r="D44" s="43"/>
      <c r="E44" s="43"/>
      <c r="F44" s="43"/>
      <c r="G44" s="44"/>
      <c r="H44" s="43"/>
      <c r="I44" s="44"/>
      <c r="J44" s="44"/>
    </row>
    <row r="45" spans="1:10" x14ac:dyDescent="0.2">
      <c r="A45" s="24">
        <f t="shared" si="0"/>
        <v>11</v>
      </c>
      <c r="B45" s="43">
        <v>100795903.32068804</v>
      </c>
      <c r="C45" s="43"/>
      <c r="D45" s="43"/>
      <c r="E45" s="43"/>
      <c r="F45" s="43"/>
      <c r="G45" s="44"/>
      <c r="H45" s="43"/>
      <c r="I45" s="44"/>
      <c r="J45" s="44"/>
    </row>
    <row r="46" spans="1:10" x14ac:dyDescent="0.2">
      <c r="A46" s="24">
        <f t="shared" si="0"/>
        <v>12</v>
      </c>
      <c r="B46" s="43">
        <v>100799199.99999999</v>
      </c>
      <c r="C46" s="43"/>
      <c r="D46" s="43"/>
      <c r="E46" s="43"/>
      <c r="F46" s="43"/>
      <c r="G46" s="44"/>
      <c r="H46" s="43"/>
      <c r="I46" s="44"/>
      <c r="J46" s="44"/>
    </row>
    <row r="47" spans="1:10" x14ac:dyDescent="0.2">
      <c r="A47" s="24">
        <f t="shared" si="0"/>
        <v>13</v>
      </c>
      <c r="B47" s="43">
        <v>100799199.99999999</v>
      </c>
      <c r="C47" s="43"/>
      <c r="D47" s="43"/>
      <c r="E47" s="43"/>
      <c r="F47" s="43"/>
      <c r="G47" s="44"/>
      <c r="H47" s="43"/>
      <c r="I47" s="44"/>
      <c r="J47" s="44"/>
    </row>
    <row r="48" spans="1:10" x14ac:dyDescent="0.2">
      <c r="A48" s="24">
        <f t="shared" si="0"/>
        <v>14</v>
      </c>
      <c r="B48" s="43">
        <v>100799199.99999999</v>
      </c>
      <c r="C48" s="43"/>
      <c r="D48" s="43"/>
      <c r="E48" s="43"/>
      <c r="F48" s="43"/>
      <c r="G48" s="44"/>
      <c r="H48" s="43"/>
      <c r="I48" s="44"/>
      <c r="J48" s="44"/>
    </row>
    <row r="49" spans="1:10" x14ac:dyDescent="0.2">
      <c r="A49" s="24">
        <f t="shared" si="0"/>
        <v>15</v>
      </c>
      <c r="B49" s="43">
        <v>100799199.99999999</v>
      </c>
      <c r="C49" s="43"/>
      <c r="D49" s="43"/>
      <c r="E49" s="43"/>
      <c r="F49" s="43"/>
      <c r="G49" s="44"/>
      <c r="H49" s="43"/>
      <c r="I49" s="44"/>
      <c r="J49" s="44"/>
    </row>
    <row r="50" spans="1:10" x14ac:dyDescent="0.2">
      <c r="A50" s="24">
        <f t="shared" si="0"/>
        <v>16</v>
      </c>
      <c r="B50" s="43">
        <v>100799199.99999999</v>
      </c>
      <c r="C50" s="43"/>
      <c r="D50" s="43"/>
      <c r="E50" s="43"/>
      <c r="F50" s="43"/>
      <c r="G50" s="44"/>
      <c r="H50" s="43"/>
      <c r="I50" s="44"/>
      <c r="J50" s="44"/>
    </row>
    <row r="51" spans="1:10" x14ac:dyDescent="0.2">
      <c r="A51" s="24">
        <f t="shared" si="0"/>
        <v>17</v>
      </c>
      <c r="B51" s="43"/>
      <c r="C51" s="43"/>
      <c r="D51" s="43"/>
      <c r="E51" s="43"/>
      <c r="F51" s="43"/>
      <c r="G51" s="44"/>
      <c r="H51" s="43"/>
      <c r="I51" s="44"/>
      <c r="J51" s="44"/>
    </row>
    <row r="52" spans="1:10" x14ac:dyDescent="0.2">
      <c r="A52" s="24">
        <f t="shared" si="0"/>
        <v>18</v>
      </c>
      <c r="B52" s="43"/>
      <c r="C52" s="43"/>
      <c r="D52" s="43"/>
      <c r="E52" s="43"/>
      <c r="F52" s="43"/>
      <c r="G52" s="44"/>
      <c r="H52" s="43"/>
      <c r="I52" s="44"/>
      <c r="J52" s="44"/>
    </row>
    <row r="53" spans="1:10" x14ac:dyDescent="0.2">
      <c r="A53" s="24">
        <f t="shared" si="0"/>
        <v>19</v>
      </c>
      <c r="B53" s="43"/>
      <c r="C53" s="43"/>
      <c r="D53" s="43"/>
      <c r="E53" s="43"/>
      <c r="F53" s="43"/>
      <c r="G53" s="44"/>
      <c r="H53" s="43"/>
      <c r="I53" s="44"/>
      <c r="J53" s="43"/>
    </row>
    <row r="54" spans="1:10" x14ac:dyDescent="0.2">
      <c r="A54" s="24">
        <f t="shared" si="0"/>
        <v>20</v>
      </c>
      <c r="B54" s="43"/>
      <c r="C54" s="43"/>
      <c r="D54" s="43"/>
      <c r="E54" s="43"/>
      <c r="F54" s="43"/>
      <c r="G54" s="44"/>
      <c r="H54" s="43"/>
      <c r="I54" s="44"/>
      <c r="J54" s="43"/>
    </row>
    <row r="56" spans="1:10" ht="42.75" x14ac:dyDescent="0.2">
      <c r="A56" s="25" t="s">
        <v>13</v>
      </c>
      <c r="B56" s="21">
        <f t="shared" ref="B56:J56" si="1">IF(OR(MIN(B$29:B$54)&gt;$B58*$B$59,SUM(B$29:B$54)=0),"",(LOG10(($B58*$B$59)/INDEX(B$29:B$54,MATCH($B58*$B$59,B$29:B$54)))/LOG10(INDEX(B$29:B$54,MATCH($B58*$B$59,B$29:B$54))/INDEX(B$29:B$54,1+MATCH($B58*$B$59,B$29:B$54))))*(INDEX($A$29:$A$54,MATCH($B58*$B$59,B$29:B$54))-INDEX($A$29:$A$54,1+MATCH($B58*$B$59,B$29:B$54)))+INDEX($A$29:$A$54,MATCH($B58*$B$59,B$29:B$54)))</f>
        <v>4.8196805932735103</v>
      </c>
      <c r="C56" s="21" t="str">
        <f t="shared" si="1"/>
        <v/>
      </c>
      <c r="D56" s="21" t="str">
        <f t="shared" si="1"/>
        <v/>
      </c>
      <c r="E56" s="21" t="str">
        <f t="shared" si="1"/>
        <v/>
      </c>
      <c r="F56" s="21" t="str">
        <f t="shared" si="1"/>
        <v/>
      </c>
      <c r="G56" s="21" t="str">
        <f t="shared" si="1"/>
        <v/>
      </c>
      <c r="H56" s="21" t="str">
        <f t="shared" si="1"/>
        <v/>
      </c>
      <c r="I56" s="21" t="str">
        <f t="shared" si="1"/>
        <v/>
      </c>
      <c r="J56" s="21" t="str">
        <f t="shared" si="1"/>
        <v/>
      </c>
    </row>
    <row r="57" spans="1:10" x14ac:dyDescent="0.2">
      <c r="A57" s="20"/>
      <c r="B57" s="21"/>
      <c r="C57" s="21"/>
      <c r="D57" s="21"/>
      <c r="E57" s="21"/>
      <c r="F57" s="21"/>
      <c r="G57" s="21"/>
      <c r="H57" s="21"/>
      <c r="I57" s="21"/>
      <c r="J57" s="21"/>
    </row>
    <row r="58" spans="1:10" x14ac:dyDescent="0.2">
      <c r="A58" s="26" t="s">
        <v>14</v>
      </c>
      <c r="B58" s="27">
        <v>0.7</v>
      </c>
      <c r="C58" s="21"/>
      <c r="D58" s="21"/>
      <c r="E58" s="21"/>
      <c r="F58" s="21"/>
      <c r="G58" s="21"/>
      <c r="H58" s="21"/>
      <c r="I58" s="21"/>
      <c r="J58" s="21"/>
    </row>
    <row r="59" spans="1:10" x14ac:dyDescent="0.2">
      <c r="A59" s="28" t="s">
        <v>15</v>
      </c>
      <c r="B59" s="29">
        <v>100799200</v>
      </c>
      <c r="C59" s="19" t="s">
        <v>16</v>
      </c>
      <c r="D59" s="19"/>
      <c r="E59" s="19"/>
      <c r="F59" s="19"/>
      <c r="G59" s="19"/>
      <c r="H59" s="19"/>
      <c r="I59" s="19"/>
      <c r="J59" s="22"/>
    </row>
  </sheetData>
  <mergeCells count="1">
    <mergeCell ref="A27:J27"/>
  </mergeCells>
  <phoneticPr fontId="7" type="noConversion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zoomScale="70" zoomScaleNormal="70" workbookViewId="0">
      <selection activeCell="L42" sqref="L42"/>
    </sheetView>
  </sheetViews>
  <sheetFormatPr defaultRowHeight="14.25" x14ac:dyDescent="0.2"/>
  <cols>
    <col min="2" max="10" width="11.75" customWidth="1"/>
  </cols>
  <sheetData>
    <row r="1" spans="1:10" x14ac:dyDescent="0.2">
      <c r="A1" s="15"/>
      <c r="B1" s="16"/>
      <c r="C1" s="17"/>
      <c r="D1" s="17"/>
      <c r="E1" s="17"/>
      <c r="F1" s="18"/>
      <c r="G1" s="19"/>
      <c r="H1" s="19"/>
      <c r="I1" s="19"/>
      <c r="J1" s="19"/>
    </row>
    <row r="2" spans="1:10" x14ac:dyDescent="0.2">
      <c r="A2" s="15"/>
      <c r="B2" s="19"/>
      <c r="C2" s="17"/>
      <c r="D2" s="17"/>
      <c r="E2" s="17"/>
      <c r="F2" s="18"/>
      <c r="G2" s="19"/>
      <c r="H2" s="19"/>
      <c r="I2" s="19"/>
      <c r="J2" s="19"/>
    </row>
    <row r="3" spans="1:10" x14ac:dyDescent="0.2">
      <c r="A3" s="15"/>
      <c r="B3" s="19"/>
      <c r="C3" s="17"/>
      <c r="D3" s="17"/>
      <c r="E3" s="17"/>
      <c r="F3" s="18"/>
      <c r="G3" s="19"/>
      <c r="H3" s="19"/>
      <c r="I3" s="19"/>
      <c r="J3" s="19"/>
    </row>
    <row r="4" spans="1:10" x14ac:dyDescent="0.2">
      <c r="A4" s="15"/>
      <c r="B4" s="19"/>
      <c r="C4" s="17"/>
      <c r="D4" s="17"/>
      <c r="E4" s="17"/>
      <c r="F4" s="18"/>
      <c r="G4" s="19"/>
      <c r="H4" s="19"/>
      <c r="I4" s="19"/>
      <c r="J4" s="19"/>
    </row>
    <row r="5" spans="1:10" x14ac:dyDescent="0.2">
      <c r="A5" s="15"/>
      <c r="B5" s="19"/>
      <c r="C5" s="17"/>
      <c r="D5" s="17"/>
      <c r="E5" s="17"/>
      <c r="F5" s="18"/>
      <c r="G5" s="19"/>
      <c r="H5" s="19"/>
      <c r="I5" s="19"/>
      <c r="J5" s="19"/>
    </row>
    <row r="6" spans="1:10" x14ac:dyDescent="0.2">
      <c r="A6" s="15"/>
      <c r="B6" s="19"/>
      <c r="C6" s="17"/>
      <c r="D6" s="17"/>
      <c r="E6" s="17"/>
      <c r="F6" s="18"/>
      <c r="G6" s="19"/>
      <c r="H6" s="19"/>
      <c r="I6" s="19"/>
      <c r="J6" s="19"/>
    </row>
    <row r="7" spans="1:10" x14ac:dyDescent="0.2">
      <c r="A7" s="15"/>
      <c r="B7" s="19"/>
      <c r="C7" s="17"/>
      <c r="D7" s="17"/>
      <c r="E7" s="17"/>
      <c r="F7" s="18"/>
      <c r="G7" s="19"/>
      <c r="H7" s="19"/>
      <c r="I7" s="19"/>
      <c r="J7" s="19"/>
    </row>
    <row r="8" spans="1:10" x14ac:dyDescent="0.2">
      <c r="A8" s="15"/>
      <c r="B8" s="19"/>
      <c r="C8" s="17"/>
      <c r="D8" s="17"/>
      <c r="E8" s="17"/>
      <c r="F8" s="18"/>
      <c r="G8" s="19"/>
      <c r="H8" s="19"/>
      <c r="I8" s="19"/>
      <c r="J8" s="19"/>
    </row>
    <row r="9" spans="1:10" x14ac:dyDescent="0.2">
      <c r="A9" s="15"/>
      <c r="B9" s="19"/>
      <c r="C9" s="17"/>
      <c r="D9" s="17"/>
      <c r="E9" s="17"/>
      <c r="F9" s="18"/>
      <c r="G9" s="19"/>
      <c r="H9" s="19"/>
      <c r="I9" s="19"/>
      <c r="J9" s="19"/>
    </row>
    <row r="10" spans="1:10" x14ac:dyDescent="0.2">
      <c r="A10" s="15"/>
      <c r="B10" s="19"/>
      <c r="C10" s="17"/>
      <c r="D10" s="17"/>
      <c r="E10" s="17"/>
      <c r="F10" s="18"/>
      <c r="G10" s="19"/>
      <c r="H10" s="19"/>
      <c r="I10" s="19"/>
      <c r="J10" s="19"/>
    </row>
    <row r="11" spans="1:10" x14ac:dyDescent="0.2">
      <c r="A11" s="15"/>
      <c r="B11" s="19"/>
      <c r="C11" s="17"/>
      <c r="D11" s="17"/>
      <c r="E11" s="17"/>
      <c r="F11" s="18"/>
      <c r="G11" s="19"/>
      <c r="H11" s="19"/>
      <c r="I11" s="19"/>
      <c r="J11" s="19"/>
    </row>
    <row r="12" spans="1:10" x14ac:dyDescent="0.2">
      <c r="A12" s="15"/>
      <c r="B12" s="19"/>
      <c r="C12" s="17"/>
      <c r="D12" s="17"/>
      <c r="E12" s="17"/>
      <c r="F12" s="18"/>
      <c r="G12" s="19"/>
      <c r="H12" s="19"/>
      <c r="I12" s="19"/>
      <c r="J12" s="19"/>
    </row>
    <row r="13" spans="1:10" x14ac:dyDescent="0.2">
      <c r="A13" s="15"/>
      <c r="B13" s="19"/>
      <c r="C13" s="17"/>
      <c r="D13" s="17"/>
      <c r="E13" s="17"/>
      <c r="F13" s="18"/>
      <c r="G13" s="19"/>
      <c r="H13" s="19"/>
      <c r="I13" s="19"/>
      <c r="J13" s="19"/>
    </row>
    <row r="14" spans="1:10" x14ac:dyDescent="0.2">
      <c r="A14" s="15"/>
      <c r="B14" s="19"/>
      <c r="C14" s="17"/>
      <c r="D14" s="17"/>
      <c r="E14" s="17"/>
      <c r="F14" s="18"/>
      <c r="G14" s="19"/>
      <c r="H14" s="19"/>
      <c r="I14" s="19"/>
      <c r="J14" s="19"/>
    </row>
    <row r="15" spans="1:10" x14ac:dyDescent="0.2">
      <c r="A15" s="15"/>
      <c r="B15" s="19"/>
      <c r="C15" s="17"/>
      <c r="D15" s="17"/>
      <c r="E15" s="17"/>
      <c r="F15" s="18"/>
      <c r="G15" s="19"/>
      <c r="H15" s="19"/>
      <c r="I15" s="19"/>
      <c r="J15" s="19"/>
    </row>
    <row r="16" spans="1:10" x14ac:dyDescent="0.2">
      <c r="A16" s="15"/>
      <c r="B16" s="19"/>
      <c r="C16" s="17"/>
      <c r="D16" s="17"/>
      <c r="E16" s="17"/>
      <c r="F16" s="18"/>
      <c r="G16" s="19"/>
      <c r="H16" s="19"/>
      <c r="I16" s="19"/>
      <c r="J16" s="19"/>
    </row>
    <row r="17" spans="1:10" x14ac:dyDescent="0.2">
      <c r="A17" s="15"/>
      <c r="B17" s="19"/>
      <c r="C17" s="17"/>
      <c r="D17" s="17"/>
      <c r="E17" s="17"/>
      <c r="F17" s="18"/>
      <c r="G17" s="19"/>
      <c r="H17" s="19"/>
      <c r="I17" s="19"/>
      <c r="J17" s="19"/>
    </row>
    <row r="18" spans="1:10" x14ac:dyDescent="0.2">
      <c r="A18" s="15"/>
      <c r="B18" s="19"/>
      <c r="C18" s="17"/>
      <c r="D18" s="17"/>
      <c r="E18" s="17"/>
      <c r="F18" s="18"/>
      <c r="G18" s="19"/>
      <c r="H18" s="19"/>
      <c r="I18" s="19"/>
      <c r="J18" s="19"/>
    </row>
    <row r="19" spans="1:10" x14ac:dyDescent="0.2">
      <c r="A19" s="15"/>
      <c r="B19" s="19"/>
      <c r="C19" s="17"/>
      <c r="D19" s="17"/>
      <c r="E19" s="17"/>
      <c r="F19" s="18"/>
      <c r="G19" s="19"/>
      <c r="H19" s="19"/>
      <c r="I19" s="19"/>
      <c r="J19" s="19"/>
    </row>
    <row r="20" spans="1:10" x14ac:dyDescent="0.2">
      <c r="A20" s="15"/>
      <c r="B20" s="19"/>
      <c r="C20" s="17"/>
      <c r="D20" s="17"/>
      <c r="E20" s="17"/>
      <c r="F20" s="18"/>
      <c r="G20" s="19"/>
      <c r="H20" s="19"/>
      <c r="I20" s="19"/>
      <c r="J20" s="19"/>
    </row>
    <row r="21" spans="1:10" x14ac:dyDescent="0.2">
      <c r="A21" s="15"/>
      <c r="B21" s="19"/>
      <c r="C21" s="17"/>
      <c r="D21" s="17"/>
      <c r="E21" s="17"/>
      <c r="F21" s="18"/>
      <c r="G21" s="19"/>
      <c r="H21" s="19"/>
      <c r="I21" s="19"/>
      <c r="J21" s="19"/>
    </row>
    <row r="22" spans="1:10" x14ac:dyDescent="0.2">
      <c r="A22" s="15"/>
      <c r="B22" s="19"/>
      <c r="C22" s="17"/>
      <c r="D22" s="17"/>
      <c r="E22" s="17"/>
      <c r="F22" s="18"/>
      <c r="G22" s="19"/>
      <c r="H22" s="19"/>
      <c r="I22" s="19"/>
      <c r="J22" s="19"/>
    </row>
    <row r="23" spans="1:10" x14ac:dyDescent="0.2">
      <c r="A23" s="15"/>
      <c r="B23" s="19"/>
      <c r="C23" s="17"/>
      <c r="D23" s="17"/>
      <c r="E23" s="17"/>
      <c r="F23" s="18"/>
      <c r="G23" s="19"/>
      <c r="H23" s="19"/>
      <c r="I23" s="19"/>
      <c r="J23" s="19"/>
    </row>
    <row r="24" spans="1:10" x14ac:dyDescent="0.2">
      <c r="A24" s="15"/>
      <c r="B24" s="19"/>
      <c r="C24" s="17"/>
      <c r="D24" s="17"/>
      <c r="E24" s="17"/>
      <c r="F24" s="18"/>
      <c r="G24" s="19"/>
      <c r="H24" s="19"/>
      <c r="I24" s="19"/>
      <c r="J24" s="19"/>
    </row>
    <row r="25" spans="1:10" x14ac:dyDescent="0.2">
      <c r="A25" s="15"/>
      <c r="B25" s="19"/>
      <c r="C25" s="17"/>
      <c r="D25" s="17"/>
      <c r="E25" s="17"/>
      <c r="F25" s="18"/>
      <c r="G25" s="19"/>
      <c r="H25" s="19"/>
      <c r="I25" s="19"/>
      <c r="J25" s="19"/>
    </row>
    <row r="26" spans="1:10" x14ac:dyDescent="0.2">
      <c r="A26" s="15"/>
      <c r="B26" s="19"/>
      <c r="C26" s="17"/>
      <c r="D26" s="17"/>
      <c r="E26" s="17"/>
      <c r="F26" s="18"/>
      <c r="G26" s="19"/>
      <c r="H26" s="19"/>
      <c r="I26" s="19"/>
      <c r="J26" s="19"/>
    </row>
    <row r="27" spans="1:10" ht="26.25" x14ac:dyDescent="0.4">
      <c r="A27" s="63" t="s">
        <v>11</v>
      </c>
      <c r="B27" s="64"/>
      <c r="C27" s="64"/>
      <c r="D27" s="64"/>
      <c r="E27" s="64"/>
      <c r="F27" s="64"/>
      <c r="G27" s="64"/>
      <c r="H27" s="64"/>
      <c r="I27" s="64"/>
      <c r="J27" s="64"/>
    </row>
    <row r="28" spans="1:10" ht="65.099999999999994" customHeight="1" x14ac:dyDescent="0.2">
      <c r="A28" s="23" t="s">
        <v>12</v>
      </c>
      <c r="B28" s="47" t="s">
        <v>0</v>
      </c>
      <c r="C28" s="47" t="s">
        <v>17</v>
      </c>
      <c r="D28" s="47" t="s">
        <v>18</v>
      </c>
      <c r="E28" s="47" t="s">
        <v>4</v>
      </c>
      <c r="F28" s="47" t="s">
        <v>5</v>
      </c>
      <c r="G28" s="47" t="s">
        <v>6</v>
      </c>
      <c r="H28" s="47" t="s">
        <v>7</v>
      </c>
      <c r="I28" s="47" t="s">
        <v>8</v>
      </c>
      <c r="J28" s="47" t="s">
        <v>9</v>
      </c>
    </row>
    <row r="29" spans="1:10" x14ac:dyDescent="0.2">
      <c r="A29" s="24">
        <v>-5</v>
      </c>
      <c r="B29" s="43">
        <v>2519914.4365680218</v>
      </c>
      <c r="C29" s="43"/>
      <c r="D29" s="43"/>
      <c r="E29" s="43"/>
      <c r="F29" s="43"/>
      <c r="G29" s="44"/>
      <c r="H29" s="43"/>
      <c r="I29" s="44"/>
      <c r="J29" s="44"/>
    </row>
    <row r="30" spans="1:10" x14ac:dyDescent="0.2">
      <c r="A30" s="24">
        <f>A29+1</f>
        <v>-4</v>
      </c>
      <c r="B30" s="43">
        <v>7954686</v>
      </c>
      <c r="C30" s="43"/>
      <c r="D30" s="43"/>
      <c r="E30" s="43"/>
      <c r="F30" s="43"/>
      <c r="G30" s="44"/>
      <c r="H30" s="43"/>
      <c r="I30" s="44"/>
      <c r="J30" s="44"/>
    </row>
    <row r="31" spans="1:10" x14ac:dyDescent="0.2">
      <c r="A31" s="24">
        <f t="shared" ref="A31:A54" si="0">A30+1</f>
        <v>-3</v>
      </c>
      <c r="B31" s="43">
        <v>23575996.747643296</v>
      </c>
      <c r="C31" s="43"/>
      <c r="D31" s="43"/>
      <c r="E31" s="43"/>
      <c r="F31" s="43"/>
      <c r="G31" s="44"/>
      <c r="H31" s="43"/>
      <c r="I31" s="44"/>
      <c r="J31" s="44"/>
    </row>
    <row r="32" spans="1:10" x14ac:dyDescent="0.2">
      <c r="A32" s="24">
        <f t="shared" si="0"/>
        <v>-2</v>
      </c>
      <c r="B32" s="43">
        <v>44209800</v>
      </c>
      <c r="C32" s="43"/>
      <c r="D32" s="43"/>
      <c r="E32" s="43"/>
      <c r="F32" s="43"/>
      <c r="G32" s="44"/>
      <c r="H32" s="43"/>
      <c r="I32" s="44"/>
      <c r="J32" s="44"/>
    </row>
    <row r="33" spans="1:10" x14ac:dyDescent="0.2">
      <c r="A33" s="24">
        <f t="shared" si="0"/>
        <v>-1</v>
      </c>
      <c r="B33" s="43">
        <v>60170216.93478395</v>
      </c>
      <c r="C33" s="43"/>
      <c r="D33" s="43"/>
      <c r="E33" s="43"/>
      <c r="F33" s="43"/>
      <c r="G33" s="44"/>
      <c r="H33" s="43"/>
      <c r="I33" s="44"/>
      <c r="J33" s="44"/>
    </row>
    <row r="34" spans="1:10" x14ac:dyDescent="0.2">
      <c r="A34" s="24">
        <f t="shared" si="0"/>
        <v>0</v>
      </c>
      <c r="B34" s="43">
        <v>74222926</v>
      </c>
      <c r="C34" s="43"/>
      <c r="D34" s="43"/>
      <c r="E34" s="43"/>
      <c r="F34" s="43"/>
      <c r="G34" s="44"/>
      <c r="H34" s="43"/>
      <c r="I34" s="44"/>
      <c r="J34" s="44"/>
    </row>
    <row r="35" spans="1:10" x14ac:dyDescent="0.2">
      <c r="A35" s="24">
        <f t="shared" si="0"/>
        <v>1</v>
      </c>
      <c r="B35" s="43">
        <v>85357811.608917147</v>
      </c>
      <c r="C35" s="43"/>
      <c r="D35" s="43"/>
      <c r="E35" s="43"/>
      <c r="F35" s="43"/>
      <c r="G35" s="44"/>
      <c r="H35" s="43"/>
      <c r="I35" s="44"/>
      <c r="J35" s="44"/>
    </row>
    <row r="36" spans="1:10" x14ac:dyDescent="0.2">
      <c r="A36" s="24">
        <f t="shared" si="0"/>
        <v>2</v>
      </c>
      <c r="B36" s="43">
        <v>95954024</v>
      </c>
      <c r="C36" s="43"/>
      <c r="D36" s="43"/>
      <c r="E36" s="43"/>
      <c r="F36" s="43"/>
      <c r="G36" s="44"/>
      <c r="H36" s="43"/>
      <c r="I36" s="44"/>
      <c r="J36" s="44"/>
    </row>
    <row r="37" spans="1:10" x14ac:dyDescent="0.2">
      <c r="A37" s="24">
        <f t="shared" si="0"/>
        <v>3</v>
      </c>
      <c r="B37" s="43">
        <v>106809220.11457157</v>
      </c>
      <c r="C37" s="43"/>
      <c r="D37" s="43"/>
      <c r="E37" s="43"/>
      <c r="F37" s="43"/>
      <c r="G37" s="44"/>
      <c r="H37" s="43"/>
      <c r="I37" s="44"/>
      <c r="J37" s="44"/>
    </row>
    <row r="38" spans="1:10" x14ac:dyDescent="0.2">
      <c r="A38" s="24">
        <f t="shared" si="0"/>
        <v>4</v>
      </c>
      <c r="B38" s="43">
        <v>120503839.99999997</v>
      </c>
      <c r="C38" s="43"/>
      <c r="D38" s="43"/>
      <c r="E38" s="43"/>
      <c r="F38" s="43"/>
      <c r="G38" s="44"/>
      <c r="H38" s="43"/>
      <c r="I38" s="44"/>
      <c r="J38" s="44"/>
    </row>
    <row r="39" spans="1:10" x14ac:dyDescent="0.2">
      <c r="A39" s="24">
        <f t="shared" si="0"/>
        <v>5</v>
      </c>
      <c r="B39" s="43">
        <v>149558064.47125366</v>
      </c>
      <c r="C39" s="43"/>
      <c r="D39" s="43"/>
      <c r="E39" s="43"/>
      <c r="F39" s="43"/>
      <c r="G39" s="44"/>
      <c r="H39" s="43"/>
      <c r="I39" s="44"/>
      <c r="J39" s="44"/>
    </row>
    <row r="40" spans="1:10" x14ac:dyDescent="0.2">
      <c r="A40" s="24">
        <f t="shared" si="0"/>
        <v>6</v>
      </c>
      <c r="B40" s="43">
        <v>178023948.00000003</v>
      </c>
      <c r="C40" s="43"/>
      <c r="D40" s="43"/>
      <c r="E40" s="43"/>
      <c r="F40" s="43"/>
      <c r="G40" s="44"/>
      <c r="H40" s="43"/>
      <c r="I40" s="44"/>
      <c r="J40" s="44"/>
    </row>
    <row r="41" spans="1:10" x14ac:dyDescent="0.2">
      <c r="A41" s="24">
        <f t="shared" si="0"/>
        <v>7</v>
      </c>
      <c r="B41" s="43">
        <v>192860683.35044679</v>
      </c>
      <c r="C41" s="43"/>
      <c r="D41" s="43"/>
      <c r="E41" s="43"/>
      <c r="F41" s="43"/>
      <c r="G41" s="44"/>
      <c r="H41" s="43"/>
      <c r="I41" s="44"/>
      <c r="J41" s="44"/>
    </row>
    <row r="42" spans="1:10" x14ac:dyDescent="0.2">
      <c r="A42" s="24">
        <f t="shared" si="0"/>
        <v>8</v>
      </c>
      <c r="B42" s="43">
        <v>200246246</v>
      </c>
      <c r="C42" s="43"/>
      <c r="D42" s="43"/>
      <c r="E42" s="43"/>
      <c r="F42" s="43"/>
      <c r="G42" s="44"/>
      <c r="H42" s="43"/>
      <c r="I42" s="44"/>
      <c r="J42" s="44"/>
    </row>
    <row r="43" spans="1:10" x14ac:dyDescent="0.2">
      <c r="A43" s="24">
        <f t="shared" si="0"/>
        <v>9</v>
      </c>
      <c r="B43" s="43">
        <v>201121705.64268404</v>
      </c>
      <c r="C43" s="43"/>
      <c r="D43" s="43"/>
      <c r="E43" s="43"/>
      <c r="F43" s="43"/>
      <c r="G43" s="44"/>
      <c r="H43" s="43"/>
      <c r="I43" s="44"/>
      <c r="J43" s="44"/>
    </row>
    <row r="44" spans="1:10" x14ac:dyDescent="0.2">
      <c r="A44" s="24">
        <f t="shared" si="0"/>
        <v>10</v>
      </c>
      <c r="B44" s="43">
        <v>201433600.00000003</v>
      </c>
      <c r="C44" s="43"/>
      <c r="D44" s="43"/>
      <c r="E44" s="43"/>
      <c r="F44" s="43"/>
      <c r="G44" s="44"/>
      <c r="H44" s="43"/>
      <c r="I44" s="44"/>
      <c r="J44" s="44"/>
    </row>
    <row r="45" spans="1:10" x14ac:dyDescent="0.2">
      <c r="A45" s="24">
        <f t="shared" si="0"/>
        <v>11</v>
      </c>
      <c r="B45" s="43">
        <v>201433600.00000003</v>
      </c>
      <c r="C45" s="43"/>
      <c r="D45" s="43"/>
      <c r="E45" s="43"/>
      <c r="F45" s="43"/>
      <c r="G45" s="44"/>
      <c r="H45" s="43"/>
      <c r="I45" s="44"/>
      <c r="J45" s="44"/>
    </row>
    <row r="46" spans="1:10" x14ac:dyDescent="0.2">
      <c r="A46" s="24">
        <f t="shared" si="0"/>
        <v>12</v>
      </c>
      <c r="B46" s="43">
        <v>201433600.00000003</v>
      </c>
      <c r="C46" s="43"/>
      <c r="D46" s="43"/>
      <c r="E46" s="43"/>
      <c r="F46" s="43"/>
      <c r="G46" s="44"/>
      <c r="H46" s="43"/>
      <c r="I46" s="44"/>
      <c r="J46" s="44"/>
    </row>
    <row r="47" spans="1:10" x14ac:dyDescent="0.2">
      <c r="A47" s="24">
        <f t="shared" si="0"/>
        <v>13</v>
      </c>
      <c r="B47" s="43">
        <v>201433600.00000003</v>
      </c>
      <c r="C47" s="43"/>
      <c r="D47" s="43"/>
      <c r="E47" s="43"/>
      <c r="F47" s="43"/>
      <c r="G47" s="44"/>
      <c r="H47" s="43"/>
      <c r="I47" s="44"/>
      <c r="J47" s="44"/>
    </row>
    <row r="48" spans="1:10" x14ac:dyDescent="0.2">
      <c r="A48" s="24">
        <f t="shared" si="0"/>
        <v>14</v>
      </c>
      <c r="B48" s="43">
        <v>201433600.00000003</v>
      </c>
      <c r="C48" s="43"/>
      <c r="D48" s="43"/>
      <c r="E48" s="43"/>
      <c r="F48" s="43"/>
      <c r="G48" s="44"/>
      <c r="H48" s="43"/>
      <c r="I48" s="44"/>
      <c r="J48" s="44"/>
    </row>
    <row r="49" spans="1:10" x14ac:dyDescent="0.2">
      <c r="A49" s="24">
        <f t="shared" si="0"/>
        <v>15</v>
      </c>
      <c r="B49" s="43">
        <v>201433600.00000003</v>
      </c>
      <c r="C49" s="43"/>
      <c r="D49" s="43"/>
      <c r="E49" s="43"/>
      <c r="F49" s="43"/>
      <c r="G49" s="44"/>
      <c r="H49" s="43"/>
      <c r="I49" s="44"/>
      <c r="J49" s="44"/>
    </row>
    <row r="50" spans="1:10" x14ac:dyDescent="0.2">
      <c r="A50" s="24">
        <f t="shared" si="0"/>
        <v>16</v>
      </c>
      <c r="B50" s="43">
        <v>201433600.00000003</v>
      </c>
      <c r="C50" s="43"/>
      <c r="D50" s="43"/>
      <c r="E50" s="43"/>
      <c r="F50" s="43"/>
      <c r="G50" s="44"/>
      <c r="H50" s="43"/>
      <c r="I50" s="44"/>
      <c r="J50" s="44"/>
    </row>
    <row r="51" spans="1:10" x14ac:dyDescent="0.2">
      <c r="A51" s="24">
        <f t="shared" si="0"/>
        <v>17</v>
      </c>
      <c r="B51" s="43"/>
      <c r="C51" s="43"/>
      <c r="D51" s="43"/>
      <c r="E51" s="43"/>
      <c r="F51" s="43"/>
      <c r="G51" s="44"/>
      <c r="H51" s="43"/>
      <c r="I51" s="44"/>
      <c r="J51" s="44"/>
    </row>
    <row r="52" spans="1:10" x14ac:dyDescent="0.2">
      <c r="A52" s="24">
        <f t="shared" si="0"/>
        <v>18</v>
      </c>
      <c r="B52" s="43"/>
      <c r="C52" s="43"/>
      <c r="D52" s="43"/>
      <c r="E52" s="43"/>
      <c r="F52" s="43"/>
      <c r="G52" s="44"/>
      <c r="H52" s="43"/>
      <c r="I52" s="44"/>
      <c r="J52" s="44"/>
    </row>
    <row r="53" spans="1:10" x14ac:dyDescent="0.2">
      <c r="A53" s="24">
        <f t="shared" si="0"/>
        <v>19</v>
      </c>
      <c r="B53" s="43"/>
      <c r="C53" s="43"/>
      <c r="D53" s="43"/>
      <c r="E53" s="43"/>
      <c r="F53" s="43"/>
      <c r="G53" s="44"/>
      <c r="H53" s="43"/>
      <c r="I53" s="44"/>
      <c r="J53" s="43"/>
    </row>
    <row r="54" spans="1:10" x14ac:dyDescent="0.2">
      <c r="A54" s="24">
        <f t="shared" si="0"/>
        <v>20</v>
      </c>
      <c r="B54" s="43"/>
      <c r="C54" s="43"/>
      <c r="D54" s="43"/>
      <c r="E54" s="43"/>
      <c r="F54" s="43"/>
      <c r="G54" s="44"/>
      <c r="H54" s="43"/>
      <c r="I54" s="44"/>
      <c r="J54" s="43"/>
    </row>
    <row r="56" spans="1:10" ht="42.75" x14ac:dyDescent="0.2">
      <c r="A56" s="25" t="s">
        <v>13</v>
      </c>
      <c r="B56" s="21">
        <f t="shared" ref="B56:J56" si="1">IF(OR(MIN(B$29:B$54)&gt;$B58*$B$59,SUM(B$29:B$54)=0),"",(LOG10(($B58*$B$59)/INDEX(B$29:B$54,MATCH($B58*$B$59,B$29:B$54)))/LOG10(INDEX(B$29:B$54,MATCH($B58*$B$59,B$29:B$54))/INDEX(B$29:B$54,1+MATCH($B58*$B$59,B$29:B$54))))*(INDEX($A$29:$A$54,MATCH($B58*$B$59,B$29:B$54))-INDEX($A$29:$A$54,1+MATCH($B58*$B$59,B$29:B$54)))+INDEX($A$29:$A$54,MATCH($B58*$B$59,B$29:B$54)))</f>
        <v>4.7273193905046602</v>
      </c>
      <c r="C56" s="21" t="str">
        <f t="shared" si="1"/>
        <v/>
      </c>
      <c r="D56" s="21" t="str">
        <f t="shared" si="1"/>
        <v/>
      </c>
      <c r="E56" s="21" t="str">
        <f t="shared" si="1"/>
        <v/>
      </c>
      <c r="F56" s="21" t="str">
        <f t="shared" si="1"/>
        <v/>
      </c>
      <c r="G56" s="21" t="str">
        <f t="shared" si="1"/>
        <v/>
      </c>
      <c r="H56" s="21" t="str">
        <f t="shared" si="1"/>
        <v/>
      </c>
      <c r="I56" s="21" t="str">
        <f t="shared" si="1"/>
        <v/>
      </c>
      <c r="J56" s="21" t="str">
        <f t="shared" si="1"/>
        <v/>
      </c>
    </row>
    <row r="57" spans="1:10" x14ac:dyDescent="0.2">
      <c r="A57" s="20"/>
      <c r="B57" s="21"/>
      <c r="C57" s="21"/>
      <c r="D57" s="21"/>
      <c r="E57" s="21"/>
      <c r="F57" s="21"/>
      <c r="G57" s="21"/>
      <c r="H57" s="21"/>
      <c r="I57" s="21"/>
      <c r="J57" s="21"/>
    </row>
    <row r="58" spans="1:10" x14ac:dyDescent="0.2">
      <c r="A58" s="26" t="s">
        <v>14</v>
      </c>
      <c r="B58" s="27">
        <v>0.7</v>
      </c>
      <c r="C58" s="21"/>
      <c r="D58" s="21"/>
      <c r="E58" s="21"/>
      <c r="F58" s="21"/>
      <c r="G58" s="21"/>
      <c r="H58" s="21"/>
      <c r="I58" s="21"/>
      <c r="J58" s="21"/>
    </row>
    <row r="59" spans="1:10" x14ac:dyDescent="0.2">
      <c r="A59" s="28" t="s">
        <v>15</v>
      </c>
      <c r="B59" s="29">
        <v>201433600</v>
      </c>
      <c r="C59" s="19" t="s">
        <v>16</v>
      </c>
      <c r="D59" s="19"/>
      <c r="E59" s="19"/>
      <c r="F59" s="19"/>
      <c r="G59" s="19"/>
      <c r="H59" s="19"/>
      <c r="I59" s="19"/>
      <c r="J59" s="22"/>
    </row>
  </sheetData>
  <mergeCells count="1">
    <mergeCell ref="A27:J27"/>
  </mergeCells>
  <phoneticPr fontId="7" type="noConversion"/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zoomScale="70" zoomScaleNormal="70" workbookViewId="0">
      <selection activeCell="M35" sqref="M35"/>
    </sheetView>
  </sheetViews>
  <sheetFormatPr defaultRowHeight="14.25" x14ac:dyDescent="0.2"/>
  <cols>
    <col min="2" max="10" width="11.75" customWidth="1"/>
  </cols>
  <sheetData>
    <row r="1" spans="1:10" x14ac:dyDescent="0.2">
      <c r="A1" s="15"/>
      <c r="B1" s="16"/>
      <c r="C1" s="17"/>
      <c r="D1" s="17"/>
      <c r="E1" s="17"/>
      <c r="F1" s="18"/>
      <c r="G1" s="19"/>
      <c r="H1" s="19"/>
      <c r="I1" s="19"/>
      <c r="J1" s="19"/>
    </row>
    <row r="2" spans="1:10" x14ac:dyDescent="0.2">
      <c r="A2" s="15"/>
      <c r="B2" s="19"/>
      <c r="C2" s="17"/>
      <c r="D2" s="17"/>
      <c r="E2" s="17"/>
      <c r="F2" s="18"/>
      <c r="G2" s="19"/>
      <c r="H2" s="19"/>
      <c r="I2" s="19"/>
      <c r="J2" s="19"/>
    </row>
    <row r="3" spans="1:10" x14ac:dyDescent="0.2">
      <c r="A3" s="15"/>
      <c r="B3" s="19"/>
      <c r="C3" s="17"/>
      <c r="D3" s="17"/>
      <c r="E3" s="17"/>
      <c r="F3" s="18"/>
      <c r="G3" s="19"/>
      <c r="H3" s="19"/>
      <c r="I3" s="19"/>
      <c r="J3" s="19"/>
    </row>
    <row r="4" spans="1:10" x14ac:dyDescent="0.2">
      <c r="A4" s="15"/>
      <c r="B4" s="19"/>
      <c r="C4" s="17"/>
      <c r="D4" s="17"/>
      <c r="E4" s="17"/>
      <c r="F4" s="18"/>
      <c r="G4" s="19"/>
      <c r="H4" s="19"/>
      <c r="I4" s="19"/>
      <c r="J4" s="19"/>
    </row>
    <row r="5" spans="1:10" x14ac:dyDescent="0.2">
      <c r="A5" s="15"/>
      <c r="B5" s="19"/>
      <c r="C5" s="17"/>
      <c r="D5" s="17"/>
      <c r="E5" s="17"/>
      <c r="F5" s="18"/>
      <c r="G5" s="19"/>
      <c r="H5" s="19"/>
      <c r="I5" s="19"/>
      <c r="J5" s="19"/>
    </row>
    <row r="6" spans="1:10" x14ac:dyDescent="0.2">
      <c r="A6" s="15"/>
      <c r="B6" s="19"/>
      <c r="C6" s="17"/>
      <c r="D6" s="17"/>
      <c r="E6" s="17"/>
      <c r="F6" s="18"/>
      <c r="G6" s="19"/>
      <c r="H6" s="19"/>
      <c r="I6" s="19"/>
      <c r="J6" s="19"/>
    </row>
    <row r="7" spans="1:10" x14ac:dyDescent="0.2">
      <c r="A7" s="15"/>
      <c r="B7" s="19"/>
      <c r="C7" s="17"/>
      <c r="D7" s="17"/>
      <c r="E7" s="17"/>
      <c r="F7" s="18"/>
      <c r="G7" s="19"/>
      <c r="H7" s="19"/>
      <c r="I7" s="19"/>
      <c r="J7" s="19"/>
    </row>
    <row r="8" spans="1:10" x14ac:dyDescent="0.2">
      <c r="A8" s="15"/>
      <c r="B8" s="19"/>
      <c r="C8" s="17"/>
      <c r="D8" s="17"/>
      <c r="E8" s="17"/>
      <c r="F8" s="18"/>
      <c r="G8" s="19"/>
      <c r="H8" s="19"/>
      <c r="I8" s="19"/>
      <c r="J8" s="19"/>
    </row>
    <row r="9" spans="1:10" x14ac:dyDescent="0.2">
      <c r="A9" s="15"/>
      <c r="B9" s="19"/>
      <c r="C9" s="17"/>
      <c r="D9" s="17"/>
      <c r="E9" s="17"/>
      <c r="F9" s="18"/>
      <c r="G9" s="19"/>
      <c r="H9" s="19"/>
      <c r="I9" s="19"/>
      <c r="J9" s="19"/>
    </row>
    <row r="10" spans="1:10" x14ac:dyDescent="0.2">
      <c r="A10" s="15"/>
      <c r="B10" s="19"/>
      <c r="C10" s="17"/>
      <c r="D10" s="17"/>
      <c r="E10" s="17"/>
      <c r="F10" s="18"/>
      <c r="G10" s="19"/>
      <c r="H10" s="19"/>
      <c r="I10" s="19"/>
      <c r="J10" s="19"/>
    </row>
    <row r="11" spans="1:10" x14ac:dyDescent="0.2">
      <c r="A11" s="15"/>
      <c r="B11" s="19"/>
      <c r="C11" s="17"/>
      <c r="D11" s="17"/>
      <c r="E11" s="17"/>
      <c r="F11" s="18"/>
      <c r="G11" s="19"/>
      <c r="H11" s="19"/>
      <c r="I11" s="19"/>
      <c r="J11" s="19"/>
    </row>
    <row r="12" spans="1:10" x14ac:dyDescent="0.2">
      <c r="A12" s="15"/>
      <c r="B12" s="19"/>
      <c r="C12" s="17"/>
      <c r="D12" s="17"/>
      <c r="E12" s="17"/>
      <c r="F12" s="18"/>
      <c r="G12" s="19"/>
      <c r="H12" s="19"/>
      <c r="I12" s="19"/>
      <c r="J12" s="19"/>
    </row>
    <row r="13" spans="1:10" x14ac:dyDescent="0.2">
      <c r="A13" s="15"/>
      <c r="B13" s="19"/>
      <c r="C13" s="17"/>
      <c r="D13" s="17"/>
      <c r="E13" s="17"/>
      <c r="F13" s="18"/>
      <c r="G13" s="19"/>
      <c r="H13" s="19"/>
      <c r="I13" s="19"/>
      <c r="J13" s="19"/>
    </row>
    <row r="14" spans="1:10" x14ac:dyDescent="0.2">
      <c r="A14" s="15"/>
      <c r="B14" s="19"/>
      <c r="C14" s="17"/>
      <c r="D14" s="17"/>
      <c r="E14" s="17"/>
      <c r="F14" s="18"/>
      <c r="G14" s="19"/>
      <c r="H14" s="19"/>
      <c r="I14" s="19"/>
      <c r="J14" s="19"/>
    </row>
    <row r="15" spans="1:10" x14ac:dyDescent="0.2">
      <c r="A15" s="15"/>
      <c r="B15" s="19"/>
      <c r="C15" s="17"/>
      <c r="D15" s="17"/>
      <c r="E15" s="17"/>
      <c r="F15" s="18"/>
      <c r="G15" s="19"/>
      <c r="H15" s="19"/>
      <c r="I15" s="19"/>
      <c r="J15" s="19"/>
    </row>
    <row r="16" spans="1:10" x14ac:dyDescent="0.2">
      <c r="A16" s="15"/>
      <c r="B16" s="19"/>
      <c r="C16" s="17"/>
      <c r="D16" s="17"/>
      <c r="E16" s="17"/>
      <c r="F16" s="18"/>
      <c r="G16" s="19"/>
      <c r="H16" s="19"/>
      <c r="I16" s="19"/>
      <c r="J16" s="19"/>
    </row>
    <row r="17" spans="1:10" x14ac:dyDescent="0.2">
      <c r="A17" s="15"/>
      <c r="B17" s="19"/>
      <c r="C17" s="17"/>
      <c r="D17" s="17"/>
      <c r="E17" s="17"/>
      <c r="F17" s="18"/>
      <c r="G17" s="19"/>
      <c r="H17" s="19"/>
      <c r="I17" s="19"/>
      <c r="J17" s="19"/>
    </row>
    <row r="18" spans="1:10" x14ac:dyDescent="0.2">
      <c r="A18" s="15"/>
      <c r="B18" s="19"/>
      <c r="C18" s="17"/>
      <c r="D18" s="17"/>
      <c r="E18" s="17"/>
      <c r="F18" s="18"/>
      <c r="G18" s="19"/>
      <c r="H18" s="19"/>
      <c r="I18" s="19"/>
      <c r="J18" s="19"/>
    </row>
    <row r="19" spans="1:10" x14ac:dyDescent="0.2">
      <c r="A19" s="15"/>
      <c r="B19" s="19"/>
      <c r="C19" s="17"/>
      <c r="D19" s="17"/>
      <c r="E19" s="17"/>
      <c r="F19" s="18"/>
      <c r="G19" s="19"/>
      <c r="H19" s="19"/>
      <c r="I19" s="19"/>
      <c r="J19" s="19"/>
    </row>
    <row r="20" spans="1:10" x14ac:dyDescent="0.2">
      <c r="A20" s="15"/>
      <c r="B20" s="19"/>
      <c r="C20" s="17"/>
      <c r="D20" s="17"/>
      <c r="E20" s="17"/>
      <c r="F20" s="18"/>
      <c r="G20" s="19"/>
      <c r="H20" s="19"/>
      <c r="I20" s="19"/>
      <c r="J20" s="19"/>
    </row>
    <row r="21" spans="1:10" x14ac:dyDescent="0.2">
      <c r="A21" s="15"/>
      <c r="B21" s="19"/>
      <c r="C21" s="17"/>
      <c r="D21" s="17"/>
      <c r="E21" s="17"/>
      <c r="F21" s="18"/>
      <c r="G21" s="19"/>
      <c r="H21" s="19"/>
      <c r="I21" s="19"/>
      <c r="J21" s="19"/>
    </row>
    <row r="22" spans="1:10" x14ac:dyDescent="0.2">
      <c r="A22" s="15"/>
      <c r="B22" s="19"/>
      <c r="C22" s="17"/>
      <c r="D22" s="17"/>
      <c r="E22" s="17"/>
      <c r="F22" s="18"/>
      <c r="G22" s="19"/>
      <c r="H22" s="19"/>
      <c r="I22" s="19"/>
      <c r="J22" s="19"/>
    </row>
    <row r="23" spans="1:10" x14ac:dyDescent="0.2">
      <c r="A23" s="15"/>
      <c r="B23" s="19"/>
      <c r="C23" s="17"/>
      <c r="D23" s="17"/>
      <c r="E23" s="17"/>
      <c r="F23" s="18"/>
      <c r="G23" s="19"/>
      <c r="H23" s="19"/>
      <c r="I23" s="19"/>
      <c r="J23" s="19"/>
    </row>
    <row r="24" spans="1:10" x14ac:dyDescent="0.2">
      <c r="A24" s="15"/>
      <c r="B24" s="19"/>
      <c r="C24" s="17"/>
      <c r="D24" s="17"/>
      <c r="E24" s="17"/>
      <c r="F24" s="18"/>
      <c r="G24" s="19"/>
      <c r="H24" s="19"/>
      <c r="I24" s="19"/>
      <c r="J24" s="19"/>
    </row>
    <row r="25" spans="1:10" x14ac:dyDescent="0.2">
      <c r="A25" s="15"/>
      <c r="B25" s="19"/>
      <c r="C25" s="17"/>
      <c r="D25" s="17"/>
      <c r="E25" s="17"/>
      <c r="F25" s="18"/>
      <c r="G25" s="19"/>
      <c r="H25" s="19"/>
      <c r="I25" s="19"/>
      <c r="J25" s="19"/>
    </row>
    <row r="26" spans="1:10" x14ac:dyDescent="0.2">
      <c r="A26" s="15"/>
      <c r="B26" s="19"/>
      <c r="C26" s="17"/>
      <c r="D26" s="17"/>
      <c r="E26" s="17"/>
      <c r="F26" s="18"/>
      <c r="G26" s="19"/>
      <c r="H26" s="19"/>
      <c r="I26" s="19"/>
      <c r="J26" s="19"/>
    </row>
    <row r="27" spans="1:10" ht="26.25" x14ac:dyDescent="0.4">
      <c r="A27" s="63" t="s">
        <v>11</v>
      </c>
      <c r="B27" s="64"/>
      <c r="C27" s="64"/>
      <c r="D27" s="64"/>
      <c r="E27" s="64"/>
      <c r="F27" s="64"/>
      <c r="G27" s="64"/>
      <c r="H27" s="64"/>
      <c r="I27" s="64"/>
      <c r="J27" s="64"/>
    </row>
    <row r="28" spans="1:10" ht="65.099999999999994" customHeight="1" x14ac:dyDescent="0.2">
      <c r="A28" s="23" t="s">
        <v>12</v>
      </c>
      <c r="B28" s="47" t="s">
        <v>0</v>
      </c>
      <c r="C28" s="47" t="s">
        <v>17</v>
      </c>
      <c r="D28" s="47" t="s">
        <v>18</v>
      </c>
      <c r="E28" s="47" t="s">
        <v>4</v>
      </c>
      <c r="F28" s="47" t="s">
        <v>5</v>
      </c>
      <c r="G28" s="47" t="s">
        <v>6</v>
      </c>
      <c r="H28" s="47" t="s">
        <v>7</v>
      </c>
      <c r="I28" s="47" t="s">
        <v>8</v>
      </c>
      <c r="J28" s="47" t="s">
        <v>9</v>
      </c>
    </row>
    <row r="29" spans="1:10" x14ac:dyDescent="0.2">
      <c r="A29" s="24">
        <v>-5</v>
      </c>
      <c r="B29" s="43">
        <v>4505692.3338391175</v>
      </c>
      <c r="C29" s="43"/>
      <c r="D29" s="43"/>
      <c r="E29" s="43"/>
      <c r="F29" s="43"/>
      <c r="G29" s="44"/>
      <c r="H29" s="43"/>
      <c r="I29" s="44"/>
      <c r="J29" s="44"/>
    </row>
    <row r="30" spans="1:10" x14ac:dyDescent="0.2">
      <c r="A30" s="24">
        <f>A29+1</f>
        <v>-4</v>
      </c>
      <c r="B30" s="43">
        <v>14791109.999999996</v>
      </c>
      <c r="C30" s="43"/>
      <c r="D30" s="43"/>
      <c r="E30" s="43"/>
      <c r="F30" s="43"/>
      <c r="G30" s="44"/>
      <c r="H30" s="43"/>
      <c r="I30" s="44"/>
      <c r="J30" s="44"/>
    </row>
    <row r="31" spans="1:10" x14ac:dyDescent="0.2">
      <c r="A31" s="24">
        <f t="shared" ref="A31:A54" si="0">A30+1</f>
        <v>-3</v>
      </c>
      <c r="B31" s="43">
        <v>46094033.462647341</v>
      </c>
      <c r="C31" s="43"/>
      <c r="D31" s="43"/>
      <c r="E31" s="43"/>
      <c r="F31" s="43"/>
      <c r="G31" s="44"/>
      <c r="H31" s="43"/>
      <c r="I31" s="44"/>
      <c r="J31" s="44"/>
    </row>
    <row r="32" spans="1:10" x14ac:dyDescent="0.2">
      <c r="A32" s="24">
        <f t="shared" si="0"/>
        <v>-2</v>
      </c>
      <c r="B32" s="43">
        <v>87767664</v>
      </c>
      <c r="C32" s="43"/>
      <c r="D32" s="43"/>
      <c r="E32" s="43"/>
      <c r="F32" s="43"/>
      <c r="G32" s="44"/>
      <c r="H32" s="43"/>
      <c r="I32" s="44"/>
      <c r="J32" s="44"/>
    </row>
    <row r="33" spans="1:10" x14ac:dyDescent="0.2">
      <c r="A33" s="24">
        <f t="shared" si="0"/>
        <v>-1</v>
      </c>
      <c r="B33" s="43">
        <v>119610137.8622769</v>
      </c>
      <c r="C33" s="43"/>
      <c r="D33" s="43"/>
      <c r="E33" s="43"/>
      <c r="F33" s="43"/>
      <c r="G33" s="44"/>
      <c r="H33" s="43"/>
      <c r="I33" s="44"/>
      <c r="J33" s="44"/>
    </row>
    <row r="34" spans="1:10" x14ac:dyDescent="0.2">
      <c r="A34" s="24">
        <f t="shared" si="0"/>
        <v>0</v>
      </c>
      <c r="B34" s="43">
        <v>147678444</v>
      </c>
      <c r="C34" s="43"/>
      <c r="D34" s="43"/>
      <c r="E34" s="43"/>
      <c r="F34" s="43"/>
      <c r="G34" s="44"/>
      <c r="H34" s="43"/>
      <c r="I34" s="44"/>
      <c r="J34" s="44"/>
    </row>
    <row r="35" spans="1:10" x14ac:dyDescent="0.2">
      <c r="A35" s="24">
        <f t="shared" si="0"/>
        <v>1</v>
      </c>
      <c r="B35" s="43">
        <v>170588237.53909513</v>
      </c>
      <c r="C35" s="43"/>
      <c r="D35" s="43"/>
      <c r="E35" s="43"/>
      <c r="F35" s="43"/>
      <c r="G35" s="44"/>
      <c r="H35" s="43"/>
      <c r="I35" s="44"/>
      <c r="J35" s="44"/>
    </row>
    <row r="36" spans="1:10" x14ac:dyDescent="0.2">
      <c r="A36" s="24">
        <f t="shared" si="0"/>
        <v>2</v>
      </c>
      <c r="B36" s="43">
        <v>191629439.99999997</v>
      </c>
      <c r="C36" s="43"/>
      <c r="D36" s="43"/>
      <c r="E36" s="43"/>
      <c r="F36" s="43"/>
      <c r="G36" s="44"/>
      <c r="H36" s="43"/>
      <c r="I36" s="44"/>
      <c r="J36" s="44"/>
    </row>
    <row r="37" spans="1:10" x14ac:dyDescent="0.2">
      <c r="A37" s="24">
        <f t="shared" si="0"/>
        <v>3</v>
      </c>
      <c r="B37" s="43">
        <v>210496025.04128972</v>
      </c>
      <c r="C37" s="43"/>
      <c r="D37" s="43"/>
      <c r="E37" s="43"/>
      <c r="F37" s="43"/>
      <c r="G37" s="44"/>
      <c r="H37" s="43"/>
      <c r="I37" s="44"/>
      <c r="J37" s="44"/>
    </row>
    <row r="38" spans="1:10" x14ac:dyDescent="0.2">
      <c r="A38" s="24">
        <f t="shared" si="0"/>
        <v>4</v>
      </c>
      <c r="B38" s="43">
        <v>234162305.99999997</v>
      </c>
      <c r="C38" s="43"/>
      <c r="D38" s="43"/>
      <c r="E38" s="43"/>
      <c r="F38" s="43"/>
      <c r="G38" s="44"/>
      <c r="H38" s="43"/>
      <c r="I38" s="44"/>
      <c r="J38" s="44"/>
    </row>
    <row r="39" spans="1:10" x14ac:dyDescent="0.2">
      <c r="A39" s="24">
        <f t="shared" si="0"/>
        <v>5</v>
      </c>
      <c r="B39" s="43">
        <v>291952337.31389606</v>
      </c>
      <c r="C39" s="43"/>
      <c r="D39" s="43"/>
      <c r="E39" s="43"/>
      <c r="F39" s="43"/>
      <c r="G39" s="44"/>
      <c r="H39" s="43"/>
      <c r="I39" s="44"/>
      <c r="J39" s="44"/>
    </row>
    <row r="40" spans="1:10" x14ac:dyDescent="0.2">
      <c r="A40" s="24">
        <f t="shared" si="0"/>
        <v>6</v>
      </c>
      <c r="B40" s="43">
        <v>351462732.00000006</v>
      </c>
      <c r="C40" s="43"/>
      <c r="D40" s="43"/>
      <c r="E40" s="43"/>
      <c r="F40" s="43"/>
      <c r="G40" s="44"/>
      <c r="H40" s="43"/>
      <c r="I40" s="44"/>
      <c r="J40" s="44"/>
    </row>
    <row r="41" spans="1:10" x14ac:dyDescent="0.2">
      <c r="A41" s="24">
        <f t="shared" si="0"/>
        <v>7</v>
      </c>
      <c r="B41" s="43">
        <v>384137642.48531866</v>
      </c>
      <c r="C41" s="43"/>
      <c r="D41" s="43"/>
      <c r="E41" s="43"/>
      <c r="F41" s="43"/>
      <c r="G41" s="44"/>
      <c r="H41" s="43"/>
      <c r="I41" s="44"/>
      <c r="J41" s="44"/>
    </row>
    <row r="42" spans="1:10" x14ac:dyDescent="0.2">
      <c r="A42" s="24">
        <f t="shared" si="0"/>
        <v>8</v>
      </c>
      <c r="B42" s="43">
        <v>400649862.0000006</v>
      </c>
      <c r="C42" s="43"/>
      <c r="D42" s="43"/>
      <c r="E42" s="43"/>
      <c r="F42" s="43"/>
      <c r="G42" s="44"/>
      <c r="H42" s="43"/>
      <c r="I42" s="44"/>
      <c r="J42" s="44"/>
    </row>
    <row r="43" spans="1:10" x14ac:dyDescent="0.2">
      <c r="A43" s="24">
        <f t="shared" si="0"/>
        <v>9</v>
      </c>
      <c r="B43" s="43">
        <v>402455203.16168624</v>
      </c>
      <c r="C43" s="43"/>
      <c r="D43" s="43"/>
      <c r="E43" s="43"/>
      <c r="F43" s="43"/>
      <c r="G43" s="44"/>
      <c r="H43" s="43"/>
      <c r="I43" s="44"/>
      <c r="J43" s="44"/>
    </row>
    <row r="44" spans="1:10" x14ac:dyDescent="0.2">
      <c r="A44" s="24">
        <f t="shared" si="0"/>
        <v>10</v>
      </c>
      <c r="B44" s="43">
        <v>403095600.00000072</v>
      </c>
      <c r="C44" s="43"/>
      <c r="D44" s="43"/>
      <c r="E44" s="43"/>
      <c r="F44" s="43"/>
      <c r="G44" s="44"/>
      <c r="H44" s="43"/>
      <c r="I44" s="44"/>
      <c r="J44" s="44"/>
    </row>
    <row r="45" spans="1:10" x14ac:dyDescent="0.2">
      <c r="A45" s="24">
        <f t="shared" si="0"/>
        <v>11</v>
      </c>
      <c r="B45" s="43">
        <v>403095600.00000072</v>
      </c>
      <c r="C45" s="43"/>
      <c r="D45" s="43"/>
      <c r="E45" s="43"/>
      <c r="F45" s="43"/>
      <c r="G45" s="44"/>
      <c r="H45" s="43"/>
      <c r="I45" s="44"/>
      <c r="J45" s="44"/>
    </row>
    <row r="46" spans="1:10" x14ac:dyDescent="0.2">
      <c r="A46" s="24">
        <f t="shared" si="0"/>
        <v>12</v>
      </c>
      <c r="B46" s="43">
        <v>403095600.00000072</v>
      </c>
      <c r="C46" s="43"/>
      <c r="D46" s="43"/>
      <c r="E46" s="43"/>
      <c r="F46" s="43"/>
      <c r="G46" s="44"/>
      <c r="H46" s="43"/>
      <c r="I46" s="44"/>
      <c r="J46" s="44"/>
    </row>
    <row r="47" spans="1:10" x14ac:dyDescent="0.2">
      <c r="A47" s="24">
        <f t="shared" si="0"/>
        <v>13</v>
      </c>
      <c r="B47" s="43">
        <v>403095600.00000072</v>
      </c>
      <c r="C47" s="43"/>
      <c r="D47" s="43"/>
      <c r="E47" s="43"/>
      <c r="F47" s="43"/>
      <c r="G47" s="44"/>
      <c r="H47" s="43"/>
      <c r="I47" s="44"/>
      <c r="J47" s="44"/>
    </row>
    <row r="48" spans="1:10" x14ac:dyDescent="0.2">
      <c r="A48" s="24">
        <f t="shared" si="0"/>
        <v>14</v>
      </c>
      <c r="B48" s="43">
        <v>403095600.00000072</v>
      </c>
      <c r="C48" s="43"/>
      <c r="D48" s="43"/>
      <c r="E48" s="43"/>
      <c r="F48" s="43"/>
      <c r="G48" s="44"/>
      <c r="H48" s="43"/>
      <c r="I48" s="44"/>
      <c r="J48" s="44"/>
    </row>
    <row r="49" spans="1:10" x14ac:dyDescent="0.2">
      <c r="A49" s="24">
        <f t="shared" si="0"/>
        <v>15</v>
      </c>
      <c r="B49" s="43">
        <v>403095600.00000072</v>
      </c>
      <c r="C49" s="43"/>
      <c r="D49" s="43"/>
      <c r="E49" s="43"/>
      <c r="F49" s="43"/>
      <c r="G49" s="44"/>
      <c r="H49" s="43"/>
      <c r="I49" s="44"/>
      <c r="J49" s="44"/>
    </row>
    <row r="50" spans="1:10" x14ac:dyDescent="0.2">
      <c r="A50" s="24">
        <f t="shared" si="0"/>
        <v>16</v>
      </c>
      <c r="B50" s="43">
        <v>403095600.00000072</v>
      </c>
      <c r="C50" s="43"/>
      <c r="D50" s="43"/>
      <c r="E50" s="43"/>
      <c r="F50" s="43"/>
      <c r="G50" s="44"/>
      <c r="H50" s="43"/>
      <c r="I50" s="44"/>
      <c r="J50" s="44"/>
    </row>
    <row r="51" spans="1:10" x14ac:dyDescent="0.2">
      <c r="A51" s="24">
        <f t="shared" si="0"/>
        <v>17</v>
      </c>
      <c r="B51" s="43"/>
      <c r="C51" s="43"/>
      <c r="D51" s="43"/>
      <c r="E51" s="43"/>
      <c r="F51" s="43"/>
      <c r="G51" s="44"/>
      <c r="H51" s="43"/>
      <c r="I51" s="44"/>
      <c r="J51" s="44"/>
    </row>
    <row r="52" spans="1:10" x14ac:dyDescent="0.2">
      <c r="A52" s="24">
        <f t="shared" si="0"/>
        <v>18</v>
      </c>
      <c r="B52" s="43"/>
      <c r="C52" s="43"/>
      <c r="D52" s="43"/>
      <c r="E52" s="43"/>
      <c r="F52" s="43"/>
      <c r="G52" s="44"/>
      <c r="H52" s="43"/>
      <c r="I52" s="44"/>
      <c r="J52" s="44"/>
    </row>
    <row r="53" spans="1:10" x14ac:dyDescent="0.2">
      <c r="A53" s="24">
        <f t="shared" si="0"/>
        <v>19</v>
      </c>
      <c r="B53" s="43"/>
      <c r="C53" s="43"/>
      <c r="D53" s="43"/>
      <c r="E53" s="43"/>
      <c r="F53" s="43"/>
      <c r="G53" s="44"/>
      <c r="H53" s="43"/>
      <c r="I53" s="44"/>
      <c r="J53" s="43"/>
    </row>
    <row r="54" spans="1:10" x14ac:dyDescent="0.2">
      <c r="A54" s="24">
        <f t="shared" si="0"/>
        <v>20</v>
      </c>
      <c r="B54" s="43"/>
      <c r="C54" s="43"/>
      <c r="D54" s="43"/>
      <c r="E54" s="43"/>
      <c r="F54" s="43"/>
      <c r="G54" s="44"/>
      <c r="H54" s="43"/>
      <c r="I54" s="44"/>
      <c r="J54" s="43"/>
    </row>
    <row r="56" spans="1:10" ht="42.75" x14ac:dyDescent="0.2">
      <c r="A56" s="25" t="s">
        <v>13</v>
      </c>
      <c r="B56" s="21">
        <f t="shared" ref="B56:J56" si="1">IF(OR(MIN(B$29:B$54)&gt;$B58*$B$59,SUM(B$29:B$54)=0),"",(LOG10(($B58*$B$59)/INDEX(B$29:B$54,MATCH($B58*$B$59,B$29:B$54)))/LOG10(INDEX(B$29:B$54,MATCH($B58*$B$59,B$29:B$54))/INDEX(B$29:B$54,1+MATCH($B58*$B$59,B$29:B$54))))*(INDEX($A$29:$A$54,MATCH($B58*$B$59,B$29:B$54))-INDEX($A$29:$A$54,1+MATCH($B58*$B$59,B$29:B$54)))+INDEX($A$29:$A$54,MATCH($B58*$B$59,B$29:B$54)))</f>
        <v>4.8454422104458432</v>
      </c>
      <c r="C56" s="21" t="str">
        <f t="shared" si="1"/>
        <v/>
      </c>
      <c r="D56" s="21" t="str">
        <f t="shared" si="1"/>
        <v/>
      </c>
      <c r="E56" s="21" t="str">
        <f t="shared" si="1"/>
        <v/>
      </c>
      <c r="F56" s="21" t="str">
        <f t="shared" si="1"/>
        <v/>
      </c>
      <c r="G56" s="21" t="str">
        <f t="shared" si="1"/>
        <v/>
      </c>
      <c r="H56" s="21" t="str">
        <f t="shared" si="1"/>
        <v/>
      </c>
      <c r="I56" s="21" t="str">
        <f t="shared" si="1"/>
        <v/>
      </c>
      <c r="J56" s="21" t="str">
        <f t="shared" si="1"/>
        <v/>
      </c>
    </row>
    <row r="57" spans="1:10" x14ac:dyDescent="0.2">
      <c r="A57" s="20"/>
      <c r="B57" s="21"/>
      <c r="C57" s="21"/>
      <c r="D57" s="21"/>
      <c r="E57" s="21"/>
      <c r="F57" s="21"/>
      <c r="G57" s="21"/>
      <c r="H57" s="21"/>
      <c r="I57" s="21"/>
      <c r="J57" s="21"/>
    </row>
    <row r="58" spans="1:10" x14ac:dyDescent="0.2">
      <c r="A58" s="26" t="s">
        <v>14</v>
      </c>
      <c r="B58" s="27">
        <v>0.7</v>
      </c>
      <c r="C58" s="21"/>
      <c r="D58" s="21"/>
      <c r="E58" s="21"/>
      <c r="F58" s="21"/>
      <c r="G58" s="21"/>
      <c r="H58" s="21"/>
      <c r="I58" s="21"/>
      <c r="J58" s="21"/>
    </row>
    <row r="59" spans="1:10" x14ac:dyDescent="0.2">
      <c r="A59" s="28" t="s">
        <v>15</v>
      </c>
      <c r="B59" s="29">
        <v>403095600</v>
      </c>
      <c r="C59" s="19" t="s">
        <v>16</v>
      </c>
      <c r="D59" s="19"/>
      <c r="E59" s="19"/>
      <c r="F59" s="19"/>
      <c r="G59" s="19"/>
      <c r="H59" s="19"/>
      <c r="I59" s="19"/>
      <c r="J59" s="22"/>
    </row>
  </sheetData>
  <mergeCells count="1">
    <mergeCell ref="A27:J27"/>
  </mergeCells>
  <phoneticPr fontId="7" type="noConversion"/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zoomScale="70" zoomScaleNormal="70" workbookViewId="0">
      <selection activeCell="M39" sqref="M39"/>
    </sheetView>
  </sheetViews>
  <sheetFormatPr defaultRowHeight="14.25" x14ac:dyDescent="0.2"/>
  <cols>
    <col min="2" max="10" width="11.75" customWidth="1"/>
  </cols>
  <sheetData>
    <row r="1" spans="1:10" x14ac:dyDescent="0.2">
      <c r="A1" s="15"/>
      <c r="B1" s="16"/>
      <c r="C1" s="17"/>
      <c r="D1" s="17"/>
      <c r="E1" s="17"/>
      <c r="F1" s="18"/>
      <c r="G1" s="19"/>
      <c r="H1" s="19"/>
      <c r="I1" s="19"/>
      <c r="J1" s="19"/>
    </row>
    <row r="2" spans="1:10" x14ac:dyDescent="0.2">
      <c r="A2" s="15"/>
      <c r="B2" s="19"/>
      <c r="C2" s="17"/>
      <c r="D2" s="17"/>
      <c r="E2" s="17"/>
      <c r="F2" s="18"/>
      <c r="G2" s="19"/>
      <c r="H2" s="19"/>
      <c r="I2" s="19"/>
      <c r="J2" s="19"/>
    </row>
    <row r="3" spans="1:10" x14ac:dyDescent="0.2">
      <c r="A3" s="15"/>
      <c r="B3" s="19"/>
      <c r="C3" s="17"/>
      <c r="D3" s="17"/>
      <c r="E3" s="17"/>
      <c r="F3" s="18"/>
      <c r="G3" s="19"/>
      <c r="H3" s="19"/>
      <c r="I3" s="19"/>
      <c r="J3" s="19"/>
    </row>
    <row r="4" spans="1:10" x14ac:dyDescent="0.2">
      <c r="A4" s="15"/>
      <c r="B4" s="19"/>
      <c r="C4" s="17"/>
      <c r="D4" s="17"/>
      <c r="E4" s="17"/>
      <c r="F4" s="18"/>
      <c r="G4" s="19"/>
      <c r="H4" s="19"/>
      <c r="I4" s="19"/>
      <c r="J4" s="19"/>
    </row>
    <row r="5" spans="1:10" x14ac:dyDescent="0.2">
      <c r="A5" s="15"/>
      <c r="B5" s="19"/>
      <c r="C5" s="17"/>
      <c r="D5" s="17"/>
      <c r="E5" s="17"/>
      <c r="F5" s="18"/>
      <c r="G5" s="19"/>
      <c r="H5" s="19"/>
      <c r="I5" s="19"/>
      <c r="J5" s="19"/>
    </row>
    <row r="6" spans="1:10" x14ac:dyDescent="0.2">
      <c r="A6" s="15"/>
      <c r="B6" s="19"/>
      <c r="C6" s="17"/>
      <c r="D6" s="17"/>
      <c r="E6" s="17"/>
      <c r="F6" s="18"/>
      <c r="G6" s="19"/>
      <c r="H6" s="19"/>
      <c r="I6" s="19"/>
      <c r="J6" s="19"/>
    </row>
    <row r="7" spans="1:10" x14ac:dyDescent="0.2">
      <c r="A7" s="15"/>
      <c r="B7" s="19"/>
      <c r="C7" s="17"/>
      <c r="D7" s="17"/>
      <c r="E7" s="17"/>
      <c r="F7" s="18"/>
      <c r="G7" s="19"/>
      <c r="H7" s="19"/>
      <c r="I7" s="19"/>
      <c r="J7" s="19"/>
    </row>
    <row r="8" spans="1:10" x14ac:dyDescent="0.2">
      <c r="A8" s="15"/>
      <c r="B8" s="19"/>
      <c r="C8" s="17"/>
      <c r="D8" s="17"/>
      <c r="E8" s="17"/>
      <c r="F8" s="18"/>
      <c r="G8" s="19"/>
      <c r="H8" s="19"/>
      <c r="I8" s="19"/>
      <c r="J8" s="19"/>
    </row>
    <row r="9" spans="1:10" x14ac:dyDescent="0.2">
      <c r="A9" s="15"/>
      <c r="B9" s="19"/>
      <c r="C9" s="17"/>
      <c r="D9" s="17"/>
      <c r="E9" s="17"/>
      <c r="F9" s="18"/>
      <c r="G9" s="19"/>
      <c r="H9" s="19"/>
      <c r="I9" s="19"/>
      <c r="J9" s="19"/>
    </row>
    <row r="10" spans="1:10" x14ac:dyDescent="0.2">
      <c r="A10" s="15"/>
      <c r="B10" s="19"/>
      <c r="C10" s="17"/>
      <c r="D10" s="17"/>
      <c r="E10" s="17"/>
      <c r="F10" s="18"/>
      <c r="G10" s="19"/>
      <c r="H10" s="19"/>
      <c r="I10" s="19"/>
      <c r="J10" s="19"/>
    </row>
    <row r="11" spans="1:10" x14ac:dyDescent="0.2">
      <c r="A11" s="15"/>
      <c r="B11" s="19"/>
      <c r="C11" s="17"/>
      <c r="D11" s="17"/>
      <c r="E11" s="17"/>
      <c r="F11" s="18"/>
      <c r="G11" s="19"/>
      <c r="H11" s="19"/>
      <c r="I11" s="19"/>
      <c r="J11" s="19"/>
    </row>
    <row r="12" spans="1:10" x14ac:dyDescent="0.2">
      <c r="A12" s="15"/>
      <c r="B12" s="19"/>
      <c r="C12" s="17"/>
      <c r="D12" s="17"/>
      <c r="E12" s="17"/>
      <c r="F12" s="18"/>
      <c r="G12" s="19"/>
      <c r="H12" s="19"/>
      <c r="I12" s="19"/>
      <c r="J12" s="19"/>
    </row>
    <row r="13" spans="1:10" x14ac:dyDescent="0.2">
      <c r="A13" s="15"/>
      <c r="B13" s="19"/>
      <c r="C13" s="17"/>
      <c r="D13" s="17"/>
      <c r="E13" s="17"/>
      <c r="F13" s="18"/>
      <c r="G13" s="19"/>
      <c r="H13" s="19"/>
      <c r="I13" s="19"/>
      <c r="J13" s="19"/>
    </row>
    <row r="14" spans="1:10" x14ac:dyDescent="0.2">
      <c r="A14" s="15"/>
      <c r="B14" s="19"/>
      <c r="C14" s="17"/>
      <c r="D14" s="17"/>
      <c r="E14" s="17"/>
      <c r="F14" s="18"/>
      <c r="G14" s="19"/>
      <c r="H14" s="19"/>
      <c r="I14" s="19"/>
      <c r="J14" s="19"/>
    </row>
    <row r="15" spans="1:10" x14ac:dyDescent="0.2">
      <c r="A15" s="15"/>
      <c r="B15" s="19"/>
      <c r="C15" s="17"/>
      <c r="D15" s="17"/>
      <c r="E15" s="17"/>
      <c r="F15" s="18"/>
      <c r="G15" s="19"/>
      <c r="H15" s="19"/>
      <c r="I15" s="19"/>
      <c r="J15" s="19"/>
    </row>
    <row r="16" spans="1:10" x14ac:dyDescent="0.2">
      <c r="A16" s="15"/>
      <c r="B16" s="19"/>
      <c r="C16" s="17"/>
      <c r="D16" s="17"/>
      <c r="E16" s="17"/>
      <c r="F16" s="18"/>
      <c r="G16" s="19"/>
      <c r="H16" s="19"/>
      <c r="I16" s="19"/>
      <c r="J16" s="19"/>
    </row>
    <row r="17" spans="1:10" x14ac:dyDescent="0.2">
      <c r="A17" s="15"/>
      <c r="B17" s="19"/>
      <c r="C17" s="17"/>
      <c r="D17" s="17"/>
      <c r="E17" s="17"/>
      <c r="F17" s="18"/>
      <c r="G17" s="19"/>
      <c r="H17" s="19"/>
      <c r="I17" s="19"/>
      <c r="J17" s="19"/>
    </row>
    <row r="18" spans="1:10" x14ac:dyDescent="0.2">
      <c r="A18" s="15"/>
      <c r="B18" s="19"/>
      <c r="C18" s="17"/>
      <c r="D18" s="17"/>
      <c r="E18" s="17"/>
      <c r="F18" s="18"/>
      <c r="G18" s="19"/>
      <c r="H18" s="19"/>
      <c r="I18" s="19"/>
      <c r="J18" s="19"/>
    </row>
    <row r="19" spans="1:10" x14ac:dyDescent="0.2">
      <c r="A19" s="15"/>
      <c r="B19" s="19"/>
      <c r="C19" s="17"/>
      <c r="D19" s="17"/>
      <c r="E19" s="17"/>
      <c r="F19" s="18"/>
      <c r="G19" s="19"/>
      <c r="H19" s="19"/>
      <c r="I19" s="19"/>
      <c r="J19" s="19"/>
    </row>
    <row r="20" spans="1:10" x14ac:dyDescent="0.2">
      <c r="A20" s="15"/>
      <c r="B20" s="19"/>
      <c r="C20" s="17"/>
      <c r="D20" s="17"/>
      <c r="E20" s="17"/>
      <c r="F20" s="18"/>
      <c r="G20" s="19"/>
      <c r="H20" s="19"/>
      <c r="I20" s="19"/>
      <c r="J20" s="19"/>
    </row>
    <row r="21" spans="1:10" x14ac:dyDescent="0.2">
      <c r="A21" s="15"/>
      <c r="B21" s="19"/>
      <c r="C21" s="17"/>
      <c r="D21" s="17"/>
      <c r="E21" s="17"/>
      <c r="F21" s="18"/>
      <c r="G21" s="19"/>
      <c r="H21" s="19"/>
      <c r="I21" s="19"/>
      <c r="J21" s="19"/>
    </row>
    <row r="22" spans="1:10" x14ac:dyDescent="0.2">
      <c r="A22" s="15"/>
      <c r="B22" s="19"/>
      <c r="C22" s="17"/>
      <c r="D22" s="17"/>
      <c r="E22" s="17"/>
      <c r="F22" s="18"/>
      <c r="G22" s="19"/>
      <c r="H22" s="19"/>
      <c r="I22" s="19"/>
      <c r="J22" s="19"/>
    </row>
    <row r="23" spans="1:10" x14ac:dyDescent="0.2">
      <c r="A23" s="15"/>
      <c r="B23" s="19"/>
      <c r="C23" s="17"/>
      <c r="D23" s="17"/>
      <c r="E23" s="17"/>
      <c r="F23" s="18"/>
      <c r="G23" s="19"/>
      <c r="H23" s="19"/>
      <c r="I23" s="19"/>
      <c r="J23" s="19"/>
    </row>
    <row r="24" spans="1:10" x14ac:dyDescent="0.2">
      <c r="A24" s="15"/>
      <c r="B24" s="19"/>
      <c r="C24" s="17"/>
      <c r="D24" s="17"/>
      <c r="E24" s="17"/>
      <c r="F24" s="18"/>
      <c r="G24" s="19"/>
      <c r="H24" s="19"/>
      <c r="I24" s="19"/>
      <c r="J24" s="19"/>
    </row>
    <row r="25" spans="1:10" x14ac:dyDescent="0.2">
      <c r="A25" s="15"/>
      <c r="B25" s="19"/>
      <c r="C25" s="17"/>
      <c r="D25" s="17"/>
      <c r="E25" s="17"/>
      <c r="F25" s="18"/>
      <c r="G25" s="19"/>
      <c r="H25" s="19"/>
      <c r="I25" s="19"/>
      <c r="J25" s="19"/>
    </row>
    <row r="26" spans="1:10" x14ac:dyDescent="0.2">
      <c r="A26" s="15"/>
      <c r="B26" s="19"/>
      <c r="C26" s="17"/>
      <c r="D26" s="17"/>
      <c r="E26" s="17"/>
      <c r="F26" s="18"/>
      <c r="G26" s="19"/>
      <c r="H26" s="19"/>
      <c r="I26" s="19"/>
      <c r="J26" s="19"/>
    </row>
    <row r="27" spans="1:10" ht="26.25" x14ac:dyDescent="0.4">
      <c r="A27" s="63" t="s">
        <v>11</v>
      </c>
      <c r="B27" s="64"/>
      <c r="C27" s="64"/>
      <c r="D27" s="64"/>
      <c r="E27" s="64"/>
      <c r="F27" s="64"/>
      <c r="G27" s="64"/>
      <c r="H27" s="64"/>
      <c r="I27" s="64"/>
      <c r="J27" s="64"/>
    </row>
    <row r="28" spans="1:10" ht="65.099999999999994" customHeight="1" x14ac:dyDescent="0.2">
      <c r="A28" s="23" t="s">
        <v>12</v>
      </c>
      <c r="B28" s="47" t="s">
        <v>0</v>
      </c>
      <c r="C28" s="47" t="s">
        <v>17</v>
      </c>
      <c r="D28" s="47" t="s">
        <v>18</v>
      </c>
      <c r="E28" s="47" t="s">
        <v>4</v>
      </c>
      <c r="F28" s="47" t="s">
        <v>5</v>
      </c>
      <c r="G28" s="47" t="s">
        <v>6</v>
      </c>
      <c r="H28" s="47" t="s">
        <v>7</v>
      </c>
      <c r="I28" s="47" t="s">
        <v>8</v>
      </c>
      <c r="J28" s="47" t="s">
        <v>9</v>
      </c>
    </row>
    <row r="29" spans="1:10" x14ac:dyDescent="0.2">
      <c r="A29" s="24">
        <v>-5</v>
      </c>
      <c r="B29" s="43">
        <v>48928.722450297355</v>
      </c>
      <c r="C29" s="43"/>
      <c r="D29" s="43"/>
      <c r="E29" s="43"/>
      <c r="F29" s="43"/>
      <c r="G29" s="44"/>
      <c r="H29" s="43"/>
      <c r="I29" s="44"/>
      <c r="J29" s="44"/>
    </row>
    <row r="30" spans="1:10" x14ac:dyDescent="0.2">
      <c r="A30" s="24">
        <f>A29+1</f>
        <v>-4</v>
      </c>
      <c r="B30" s="43">
        <v>182490</v>
      </c>
      <c r="C30" s="43"/>
      <c r="D30" s="43"/>
      <c r="E30" s="43"/>
      <c r="F30" s="43"/>
      <c r="G30" s="44"/>
      <c r="H30" s="43"/>
      <c r="I30" s="44"/>
      <c r="J30" s="44"/>
    </row>
    <row r="31" spans="1:10" x14ac:dyDescent="0.2">
      <c r="A31" s="24">
        <f t="shared" ref="A31:A54" si="0">A30+1</f>
        <v>-3</v>
      </c>
      <c r="B31" s="43">
        <v>932203.23230189609</v>
      </c>
      <c r="C31" s="43"/>
      <c r="D31" s="43"/>
      <c r="E31" s="43"/>
      <c r="F31" s="43"/>
      <c r="G31" s="44"/>
      <c r="H31" s="43"/>
      <c r="I31" s="44"/>
      <c r="J31" s="44"/>
    </row>
    <row r="32" spans="1:10" x14ac:dyDescent="0.2">
      <c r="A32" s="24">
        <f t="shared" si="0"/>
        <v>-2</v>
      </c>
      <c r="B32" s="43">
        <v>2518176.0000000009</v>
      </c>
      <c r="C32" s="43"/>
      <c r="D32" s="43"/>
      <c r="E32" s="43"/>
      <c r="F32" s="43"/>
      <c r="G32" s="44"/>
      <c r="H32" s="43"/>
      <c r="I32" s="44"/>
      <c r="J32" s="44"/>
    </row>
    <row r="33" spans="1:10" x14ac:dyDescent="0.2">
      <c r="A33" s="24">
        <f t="shared" si="0"/>
        <v>-1</v>
      </c>
      <c r="B33" s="43">
        <v>6154508.6952496069</v>
      </c>
      <c r="C33" s="43"/>
      <c r="D33" s="43"/>
      <c r="E33" s="43"/>
      <c r="F33" s="43"/>
      <c r="G33" s="44"/>
      <c r="H33" s="43"/>
      <c r="I33" s="44"/>
      <c r="J33" s="44"/>
    </row>
    <row r="34" spans="1:10" x14ac:dyDescent="0.2">
      <c r="A34" s="24">
        <f t="shared" si="0"/>
        <v>0</v>
      </c>
      <c r="B34" s="43">
        <v>11228063.999999996</v>
      </c>
      <c r="C34" s="43"/>
      <c r="D34" s="43"/>
      <c r="E34" s="43"/>
      <c r="F34" s="43"/>
      <c r="G34" s="44"/>
      <c r="H34" s="43"/>
      <c r="I34" s="44"/>
      <c r="J34" s="44"/>
    </row>
    <row r="35" spans="1:10" x14ac:dyDescent="0.2">
      <c r="A35" s="24">
        <f t="shared" si="0"/>
        <v>1</v>
      </c>
      <c r="B35" s="43">
        <v>16442889.926055962</v>
      </c>
      <c r="C35" s="43"/>
      <c r="D35" s="43"/>
      <c r="E35" s="43"/>
      <c r="F35" s="43"/>
      <c r="G35" s="44"/>
      <c r="H35" s="43"/>
      <c r="I35" s="44"/>
      <c r="J35" s="44"/>
    </row>
    <row r="36" spans="1:10" x14ac:dyDescent="0.2">
      <c r="A36" s="24">
        <f t="shared" si="0"/>
        <v>2</v>
      </c>
      <c r="B36" s="43">
        <v>21513827.999999996</v>
      </c>
      <c r="C36" s="43"/>
      <c r="D36" s="43"/>
      <c r="E36" s="43"/>
      <c r="F36" s="43"/>
      <c r="G36" s="44"/>
      <c r="H36" s="43"/>
      <c r="I36" s="44"/>
      <c r="J36" s="44"/>
    </row>
    <row r="37" spans="1:10" x14ac:dyDescent="0.2">
      <c r="A37" s="24">
        <f t="shared" si="0"/>
        <v>3</v>
      </c>
      <c r="B37" s="43">
        <v>25520930.728964482</v>
      </c>
      <c r="C37" s="43"/>
      <c r="D37" s="43"/>
      <c r="E37" s="43"/>
      <c r="F37" s="43"/>
      <c r="G37" s="44"/>
      <c r="H37" s="43"/>
      <c r="I37" s="44"/>
      <c r="J37" s="44"/>
    </row>
    <row r="38" spans="1:10" x14ac:dyDescent="0.2">
      <c r="A38" s="24">
        <f t="shared" si="0"/>
        <v>4</v>
      </c>
      <c r="B38" s="43">
        <v>29290439.999999993</v>
      </c>
      <c r="C38" s="43"/>
      <c r="D38" s="43"/>
      <c r="E38" s="43"/>
      <c r="F38" s="43"/>
      <c r="G38" s="44"/>
      <c r="H38" s="43"/>
      <c r="I38" s="44"/>
      <c r="J38" s="44"/>
    </row>
    <row r="39" spans="1:10" x14ac:dyDescent="0.2">
      <c r="A39" s="24">
        <f t="shared" si="0"/>
        <v>5</v>
      </c>
      <c r="B39" s="43">
        <v>33184484.6579694</v>
      </c>
      <c r="C39" s="43"/>
      <c r="D39" s="43"/>
      <c r="E39" s="43"/>
      <c r="F39" s="43"/>
      <c r="G39" s="44"/>
      <c r="H39" s="43"/>
      <c r="I39" s="44"/>
      <c r="J39" s="44"/>
    </row>
    <row r="40" spans="1:10" x14ac:dyDescent="0.2">
      <c r="A40" s="24">
        <f t="shared" si="0"/>
        <v>6</v>
      </c>
      <c r="B40" s="43">
        <v>37331310.000000007</v>
      </c>
      <c r="C40" s="43"/>
      <c r="D40" s="43"/>
      <c r="E40" s="43"/>
      <c r="F40" s="43"/>
      <c r="G40" s="44"/>
      <c r="H40" s="43"/>
      <c r="I40" s="44"/>
      <c r="J40" s="44"/>
    </row>
    <row r="41" spans="1:10" x14ac:dyDescent="0.2">
      <c r="A41" s="24">
        <f t="shared" si="0"/>
        <v>7</v>
      </c>
      <c r="B41" s="43">
        <v>42110588.141489148</v>
      </c>
      <c r="C41" s="43"/>
      <c r="D41" s="43"/>
      <c r="E41" s="43"/>
      <c r="F41" s="43"/>
      <c r="G41" s="44"/>
      <c r="H41" s="43"/>
      <c r="I41" s="44"/>
      <c r="J41" s="44"/>
    </row>
    <row r="42" spans="1:10" x14ac:dyDescent="0.2">
      <c r="A42" s="24">
        <f t="shared" si="0"/>
        <v>8</v>
      </c>
      <c r="B42" s="43">
        <v>47340365.999999978</v>
      </c>
      <c r="C42" s="43"/>
      <c r="D42" s="43"/>
      <c r="E42" s="43"/>
      <c r="F42" s="43"/>
      <c r="G42" s="44"/>
      <c r="H42" s="43"/>
      <c r="I42" s="44"/>
      <c r="J42" s="44"/>
    </row>
    <row r="43" spans="1:10" x14ac:dyDescent="0.2">
      <c r="A43" s="24">
        <f t="shared" si="0"/>
        <v>9</v>
      </c>
      <c r="B43" s="43">
        <v>53340108.445069373</v>
      </c>
      <c r="C43" s="43"/>
      <c r="D43" s="43"/>
      <c r="E43" s="43"/>
      <c r="F43" s="43"/>
      <c r="G43" s="44"/>
      <c r="H43" s="43"/>
      <c r="I43" s="44"/>
      <c r="J43" s="44"/>
    </row>
    <row r="44" spans="1:10" x14ac:dyDescent="0.2">
      <c r="A44" s="24">
        <f t="shared" si="0"/>
        <v>10</v>
      </c>
      <c r="B44" s="43">
        <v>58879230.000000007</v>
      </c>
      <c r="C44" s="43"/>
      <c r="D44" s="43"/>
      <c r="E44" s="43"/>
      <c r="F44" s="43"/>
      <c r="G44" s="44"/>
      <c r="H44" s="43"/>
      <c r="I44" s="44"/>
      <c r="J44" s="44"/>
    </row>
    <row r="45" spans="1:10" x14ac:dyDescent="0.2">
      <c r="A45" s="24">
        <f t="shared" si="0"/>
        <v>11</v>
      </c>
      <c r="B45" s="43">
        <v>63221549.866624057</v>
      </c>
      <c r="C45" s="43"/>
      <c r="D45" s="43"/>
      <c r="E45" s="43"/>
      <c r="F45" s="43"/>
      <c r="G45" s="44"/>
      <c r="H45" s="43"/>
      <c r="I45" s="44"/>
      <c r="J45" s="44"/>
    </row>
    <row r="46" spans="1:10" x14ac:dyDescent="0.2">
      <c r="A46" s="24">
        <f t="shared" si="0"/>
        <v>12</v>
      </c>
      <c r="B46" s="43">
        <v>66092502.000000037</v>
      </c>
      <c r="C46" s="43"/>
      <c r="D46" s="43"/>
      <c r="E46" s="43"/>
      <c r="F46" s="43"/>
      <c r="G46" s="44"/>
      <c r="H46" s="43"/>
      <c r="I46" s="44"/>
      <c r="J46" s="44"/>
    </row>
    <row r="47" spans="1:10" x14ac:dyDescent="0.2">
      <c r="A47" s="24">
        <f t="shared" si="0"/>
        <v>13</v>
      </c>
      <c r="B47" s="43">
        <v>67349797.832041979</v>
      </c>
      <c r="C47" s="43"/>
      <c r="D47" s="43"/>
      <c r="E47" s="43"/>
      <c r="F47" s="43"/>
      <c r="G47" s="44"/>
      <c r="H47" s="43"/>
      <c r="I47" s="44"/>
      <c r="J47" s="44"/>
    </row>
    <row r="48" spans="1:10" x14ac:dyDescent="0.2">
      <c r="A48" s="24">
        <f t="shared" si="0"/>
        <v>14</v>
      </c>
      <c r="B48" s="43">
        <v>67979712</v>
      </c>
      <c r="C48" s="43"/>
      <c r="D48" s="43"/>
      <c r="E48" s="43"/>
      <c r="F48" s="43"/>
      <c r="G48" s="44"/>
      <c r="H48" s="43"/>
      <c r="I48" s="44"/>
      <c r="J48" s="44"/>
    </row>
    <row r="49" spans="1:10" x14ac:dyDescent="0.2">
      <c r="A49" s="24">
        <f t="shared" si="0"/>
        <v>15</v>
      </c>
      <c r="B49" s="43">
        <v>68176739.496682644</v>
      </c>
      <c r="C49" s="43"/>
      <c r="D49" s="43"/>
      <c r="E49" s="43"/>
      <c r="F49" s="43"/>
      <c r="G49" s="44"/>
      <c r="H49" s="43"/>
      <c r="I49" s="44"/>
      <c r="J49" s="44"/>
    </row>
    <row r="50" spans="1:10" x14ac:dyDescent="0.2">
      <c r="A50" s="24">
        <f t="shared" si="0"/>
        <v>16</v>
      </c>
      <c r="B50" s="43">
        <v>68256107.999999985</v>
      </c>
      <c r="C50" s="43"/>
      <c r="D50" s="43"/>
      <c r="E50" s="43"/>
      <c r="F50" s="43"/>
      <c r="G50" s="44"/>
      <c r="H50" s="43"/>
      <c r="I50" s="44"/>
      <c r="J50" s="44"/>
    </row>
    <row r="51" spans="1:10" x14ac:dyDescent="0.2">
      <c r="A51" s="24">
        <f t="shared" si="0"/>
        <v>17</v>
      </c>
      <c r="B51" s="43">
        <v>68260496.255101174</v>
      </c>
      <c r="C51" s="43"/>
      <c r="D51" s="43"/>
      <c r="E51" s="43"/>
      <c r="F51" s="43"/>
      <c r="G51" s="44"/>
      <c r="H51" s="43"/>
      <c r="I51" s="44"/>
      <c r="J51" s="44"/>
    </row>
    <row r="52" spans="1:10" x14ac:dyDescent="0.2">
      <c r="A52" s="24">
        <f t="shared" si="0"/>
        <v>18</v>
      </c>
      <c r="B52" s="43">
        <v>68262000</v>
      </c>
      <c r="C52" s="43"/>
      <c r="D52" s="43"/>
      <c r="E52" s="43"/>
      <c r="F52" s="43"/>
      <c r="G52" s="44"/>
      <c r="H52" s="43"/>
      <c r="I52" s="44"/>
      <c r="J52" s="44"/>
    </row>
    <row r="53" spans="1:10" x14ac:dyDescent="0.2">
      <c r="A53" s="24">
        <f t="shared" si="0"/>
        <v>19</v>
      </c>
      <c r="B53" s="43">
        <v>68262000</v>
      </c>
      <c r="C53" s="43"/>
      <c r="D53" s="43"/>
      <c r="E53" s="43"/>
      <c r="F53" s="43"/>
      <c r="G53" s="44"/>
      <c r="H53" s="43"/>
      <c r="I53" s="44"/>
      <c r="J53" s="43"/>
    </row>
    <row r="54" spans="1:10" x14ac:dyDescent="0.2">
      <c r="A54" s="24">
        <f t="shared" si="0"/>
        <v>20</v>
      </c>
      <c r="B54" s="43">
        <v>68262000</v>
      </c>
      <c r="C54" s="43"/>
      <c r="D54" s="43"/>
      <c r="E54" s="43"/>
      <c r="F54" s="43"/>
      <c r="G54" s="44"/>
      <c r="H54" s="43"/>
      <c r="I54" s="44"/>
      <c r="J54" s="43"/>
    </row>
    <row r="56" spans="1:10" ht="42.75" x14ac:dyDescent="0.2">
      <c r="A56" s="25" t="s">
        <v>13</v>
      </c>
      <c r="B56" s="21">
        <f t="shared" ref="B56:J56" si="1">IF(OR(MIN(B$29:B$54)&gt;$B58*$B$59,SUM(B$29:B$54)=0),"",(LOG10(($B58*$B$59)/INDEX(B$29:B$54,MATCH($B58*$B$59,B$29:B$54)))/LOG10(INDEX(B$29:B$54,MATCH($B58*$B$59,B$29:B$54))/INDEX(B$29:B$54,1+MATCH($B58*$B$59,B$29:B$54))))*(INDEX($A$29:$A$54,MATCH($B58*$B$59,B$29:B$54))-INDEX($A$29:$A$54,1+MATCH($B58*$B$59,B$29:B$54)))+INDEX($A$29:$A$54,MATCH($B58*$B$59,B$29:B$54)))</f>
        <v>8.0780636629891198</v>
      </c>
      <c r="C56" s="21" t="str">
        <f t="shared" si="1"/>
        <v/>
      </c>
      <c r="D56" s="21" t="str">
        <f t="shared" si="1"/>
        <v/>
      </c>
      <c r="E56" s="21" t="str">
        <f t="shared" si="1"/>
        <v/>
      </c>
      <c r="F56" s="21" t="str">
        <f t="shared" si="1"/>
        <v/>
      </c>
      <c r="G56" s="21" t="str">
        <f t="shared" si="1"/>
        <v/>
      </c>
      <c r="H56" s="21" t="str">
        <f t="shared" si="1"/>
        <v/>
      </c>
      <c r="I56" s="21" t="str">
        <f t="shared" si="1"/>
        <v/>
      </c>
      <c r="J56" s="21" t="str">
        <f t="shared" si="1"/>
        <v/>
      </c>
    </row>
    <row r="57" spans="1:10" x14ac:dyDescent="0.2">
      <c r="A57" s="20"/>
      <c r="B57" s="21"/>
      <c r="C57" s="21"/>
      <c r="D57" s="21"/>
      <c r="E57" s="21"/>
      <c r="F57" s="21"/>
      <c r="G57" s="21"/>
      <c r="H57" s="21"/>
      <c r="I57" s="21"/>
      <c r="J57" s="21"/>
    </row>
    <row r="58" spans="1:10" x14ac:dyDescent="0.2">
      <c r="A58" s="26" t="s">
        <v>14</v>
      </c>
      <c r="B58" s="27">
        <v>0.7</v>
      </c>
      <c r="C58" s="21"/>
      <c r="D58" s="21"/>
      <c r="E58" s="21"/>
      <c r="F58" s="21"/>
      <c r="G58" s="21"/>
      <c r="H58" s="21"/>
      <c r="I58" s="21"/>
      <c r="J58" s="21"/>
    </row>
    <row r="59" spans="1:10" x14ac:dyDescent="0.2">
      <c r="A59" s="28" t="s">
        <v>15</v>
      </c>
      <c r="B59" s="29">
        <v>68262000</v>
      </c>
      <c r="C59" s="19" t="s">
        <v>16</v>
      </c>
      <c r="D59" s="19"/>
      <c r="E59" s="19"/>
      <c r="F59" s="19"/>
      <c r="G59" s="19"/>
      <c r="H59" s="19"/>
      <c r="I59" s="19"/>
      <c r="J59" s="22"/>
    </row>
  </sheetData>
  <mergeCells count="1">
    <mergeCell ref="A27:J27"/>
  </mergeCells>
  <phoneticPr fontId="7" type="noConversion"/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zoomScale="70" zoomScaleNormal="70" workbookViewId="0">
      <selection activeCell="L31" sqref="L31"/>
    </sheetView>
  </sheetViews>
  <sheetFormatPr defaultRowHeight="14.25" x14ac:dyDescent="0.2"/>
  <cols>
    <col min="2" max="10" width="11.75" customWidth="1"/>
  </cols>
  <sheetData>
    <row r="1" spans="1:10" x14ac:dyDescent="0.2">
      <c r="A1" s="15"/>
      <c r="B1" s="16"/>
      <c r="C1" s="17"/>
      <c r="D1" s="17"/>
      <c r="E1" s="17"/>
      <c r="F1" s="18"/>
      <c r="G1" s="19"/>
      <c r="H1" s="19"/>
      <c r="I1" s="19"/>
      <c r="J1" s="19"/>
    </row>
    <row r="2" spans="1:10" x14ac:dyDescent="0.2">
      <c r="A2" s="15"/>
      <c r="B2" s="19"/>
      <c r="C2" s="17"/>
      <c r="D2" s="17"/>
      <c r="E2" s="17"/>
      <c r="F2" s="18"/>
      <c r="G2" s="19"/>
      <c r="H2" s="19"/>
      <c r="I2" s="19"/>
      <c r="J2" s="19"/>
    </row>
    <row r="3" spans="1:10" x14ac:dyDescent="0.2">
      <c r="A3" s="15"/>
      <c r="B3" s="19"/>
      <c r="C3" s="17"/>
      <c r="D3" s="17"/>
      <c r="E3" s="17"/>
      <c r="F3" s="18"/>
      <c r="G3" s="19"/>
      <c r="H3" s="19"/>
      <c r="I3" s="19"/>
      <c r="J3" s="19"/>
    </row>
    <row r="4" spans="1:10" x14ac:dyDescent="0.2">
      <c r="A4" s="15"/>
      <c r="B4" s="19"/>
      <c r="C4" s="17"/>
      <c r="D4" s="17"/>
      <c r="E4" s="17"/>
      <c r="F4" s="18"/>
      <c r="G4" s="19"/>
      <c r="H4" s="19"/>
      <c r="I4" s="19"/>
      <c r="J4" s="19"/>
    </row>
    <row r="5" spans="1:10" x14ac:dyDescent="0.2">
      <c r="A5" s="15"/>
      <c r="B5" s="19"/>
      <c r="C5" s="17"/>
      <c r="D5" s="17"/>
      <c r="E5" s="17"/>
      <c r="F5" s="18"/>
      <c r="G5" s="19"/>
      <c r="H5" s="19"/>
      <c r="I5" s="19"/>
      <c r="J5" s="19"/>
    </row>
    <row r="6" spans="1:10" x14ac:dyDescent="0.2">
      <c r="A6" s="15"/>
      <c r="B6" s="19"/>
      <c r="C6" s="17"/>
      <c r="D6" s="17"/>
      <c r="E6" s="17"/>
      <c r="F6" s="18"/>
      <c r="G6" s="19"/>
      <c r="H6" s="19"/>
      <c r="I6" s="19"/>
      <c r="J6" s="19"/>
    </row>
    <row r="7" spans="1:10" x14ac:dyDescent="0.2">
      <c r="A7" s="15"/>
      <c r="B7" s="19"/>
      <c r="C7" s="17"/>
      <c r="D7" s="17"/>
      <c r="E7" s="17"/>
      <c r="F7" s="18"/>
      <c r="G7" s="19"/>
      <c r="H7" s="19"/>
      <c r="I7" s="19"/>
      <c r="J7" s="19"/>
    </row>
    <row r="8" spans="1:10" x14ac:dyDescent="0.2">
      <c r="A8" s="15"/>
      <c r="B8" s="19"/>
      <c r="C8" s="17"/>
      <c r="D8" s="17"/>
      <c r="E8" s="17"/>
      <c r="F8" s="18"/>
      <c r="G8" s="19"/>
      <c r="H8" s="19"/>
      <c r="I8" s="19"/>
      <c r="J8" s="19"/>
    </row>
    <row r="9" spans="1:10" x14ac:dyDescent="0.2">
      <c r="A9" s="15"/>
      <c r="B9" s="19"/>
      <c r="C9" s="17"/>
      <c r="D9" s="17"/>
      <c r="E9" s="17"/>
      <c r="F9" s="18"/>
      <c r="G9" s="19"/>
      <c r="H9" s="19"/>
      <c r="I9" s="19"/>
      <c r="J9" s="19"/>
    </row>
    <row r="10" spans="1:10" x14ac:dyDescent="0.2">
      <c r="A10" s="15"/>
      <c r="B10" s="19"/>
      <c r="C10" s="17"/>
      <c r="D10" s="17"/>
      <c r="E10" s="17"/>
      <c r="F10" s="18"/>
      <c r="G10" s="19"/>
      <c r="H10" s="19"/>
      <c r="I10" s="19"/>
      <c r="J10" s="19"/>
    </row>
    <row r="11" spans="1:10" x14ac:dyDescent="0.2">
      <c r="A11" s="15"/>
      <c r="B11" s="19"/>
      <c r="C11" s="17"/>
      <c r="D11" s="17"/>
      <c r="E11" s="17"/>
      <c r="F11" s="18"/>
      <c r="G11" s="19"/>
      <c r="H11" s="19"/>
      <c r="I11" s="19"/>
      <c r="J11" s="19"/>
    </row>
    <row r="12" spans="1:10" x14ac:dyDescent="0.2">
      <c r="A12" s="15"/>
      <c r="B12" s="19"/>
      <c r="C12" s="17"/>
      <c r="D12" s="17"/>
      <c r="E12" s="17"/>
      <c r="F12" s="18"/>
      <c r="G12" s="19"/>
      <c r="H12" s="19"/>
      <c r="I12" s="19"/>
      <c r="J12" s="19"/>
    </row>
    <row r="13" spans="1:10" x14ac:dyDescent="0.2">
      <c r="A13" s="15"/>
      <c r="B13" s="19"/>
      <c r="C13" s="17"/>
      <c r="D13" s="17"/>
      <c r="E13" s="17"/>
      <c r="F13" s="18"/>
      <c r="G13" s="19"/>
      <c r="H13" s="19"/>
      <c r="I13" s="19"/>
      <c r="J13" s="19"/>
    </row>
    <row r="14" spans="1:10" x14ac:dyDescent="0.2">
      <c r="A14" s="15"/>
      <c r="B14" s="19"/>
      <c r="C14" s="17"/>
      <c r="D14" s="17"/>
      <c r="E14" s="17"/>
      <c r="F14" s="18"/>
      <c r="G14" s="19"/>
      <c r="H14" s="19"/>
      <c r="I14" s="19"/>
      <c r="J14" s="19"/>
    </row>
    <row r="15" spans="1:10" x14ac:dyDescent="0.2">
      <c r="A15" s="15"/>
      <c r="B15" s="19"/>
      <c r="C15" s="17"/>
      <c r="D15" s="17"/>
      <c r="E15" s="17"/>
      <c r="F15" s="18"/>
      <c r="G15" s="19"/>
      <c r="H15" s="19"/>
      <c r="I15" s="19"/>
      <c r="J15" s="19"/>
    </row>
    <row r="16" spans="1:10" x14ac:dyDescent="0.2">
      <c r="A16" s="15"/>
      <c r="B16" s="19"/>
      <c r="C16" s="17"/>
      <c r="D16" s="17"/>
      <c r="E16" s="17"/>
      <c r="F16" s="18"/>
      <c r="G16" s="19"/>
      <c r="H16" s="19"/>
      <c r="I16" s="19"/>
      <c r="J16" s="19"/>
    </row>
    <row r="17" spans="1:10" x14ac:dyDescent="0.2">
      <c r="A17" s="15"/>
      <c r="B17" s="19"/>
      <c r="C17" s="17"/>
      <c r="D17" s="17"/>
      <c r="E17" s="17"/>
      <c r="F17" s="18"/>
      <c r="G17" s="19"/>
      <c r="H17" s="19"/>
      <c r="I17" s="19"/>
      <c r="J17" s="19"/>
    </row>
    <row r="18" spans="1:10" x14ac:dyDescent="0.2">
      <c r="A18" s="15"/>
      <c r="B18" s="19"/>
      <c r="C18" s="17"/>
      <c r="D18" s="17"/>
      <c r="E18" s="17"/>
      <c r="F18" s="18"/>
      <c r="G18" s="19"/>
      <c r="H18" s="19"/>
      <c r="I18" s="19"/>
      <c r="J18" s="19"/>
    </row>
    <row r="19" spans="1:10" x14ac:dyDescent="0.2">
      <c r="A19" s="15"/>
      <c r="B19" s="19"/>
      <c r="C19" s="17"/>
      <c r="D19" s="17"/>
      <c r="E19" s="17"/>
      <c r="F19" s="18"/>
      <c r="G19" s="19"/>
      <c r="H19" s="19"/>
      <c r="I19" s="19"/>
      <c r="J19" s="19"/>
    </row>
    <row r="20" spans="1:10" x14ac:dyDescent="0.2">
      <c r="A20" s="15"/>
      <c r="B20" s="19"/>
      <c r="C20" s="17"/>
      <c r="D20" s="17"/>
      <c r="E20" s="17"/>
      <c r="F20" s="18"/>
      <c r="G20" s="19"/>
      <c r="H20" s="19"/>
      <c r="I20" s="19"/>
      <c r="J20" s="19"/>
    </row>
    <row r="21" spans="1:10" x14ac:dyDescent="0.2">
      <c r="A21" s="15"/>
      <c r="B21" s="19"/>
      <c r="C21" s="17"/>
      <c r="D21" s="17"/>
      <c r="E21" s="17"/>
      <c r="F21" s="18"/>
      <c r="G21" s="19"/>
      <c r="H21" s="19"/>
      <c r="I21" s="19"/>
      <c r="J21" s="19"/>
    </row>
    <row r="22" spans="1:10" x14ac:dyDescent="0.2">
      <c r="A22" s="15"/>
      <c r="B22" s="19"/>
      <c r="C22" s="17"/>
      <c r="D22" s="17"/>
      <c r="E22" s="17"/>
      <c r="F22" s="18"/>
      <c r="G22" s="19"/>
      <c r="H22" s="19"/>
      <c r="I22" s="19"/>
      <c r="J22" s="19"/>
    </row>
    <row r="23" spans="1:10" x14ac:dyDescent="0.2">
      <c r="A23" s="15"/>
      <c r="B23" s="19"/>
      <c r="C23" s="17"/>
      <c r="D23" s="17"/>
      <c r="E23" s="17"/>
      <c r="F23" s="18"/>
      <c r="G23" s="19"/>
      <c r="H23" s="19"/>
      <c r="I23" s="19"/>
      <c r="J23" s="19"/>
    </row>
    <row r="24" spans="1:10" x14ac:dyDescent="0.2">
      <c r="A24" s="15"/>
      <c r="B24" s="19"/>
      <c r="C24" s="17"/>
      <c r="D24" s="17"/>
      <c r="E24" s="17"/>
      <c r="F24" s="18"/>
      <c r="G24" s="19"/>
      <c r="H24" s="19"/>
      <c r="I24" s="19"/>
      <c r="J24" s="19"/>
    </row>
    <row r="25" spans="1:10" x14ac:dyDescent="0.2">
      <c r="A25" s="15"/>
      <c r="B25" s="19"/>
      <c r="C25" s="17"/>
      <c r="D25" s="17"/>
      <c r="E25" s="17"/>
      <c r="F25" s="18"/>
      <c r="G25" s="19"/>
      <c r="H25" s="19"/>
      <c r="I25" s="19"/>
      <c r="J25" s="19"/>
    </row>
    <row r="26" spans="1:10" x14ac:dyDescent="0.2">
      <c r="A26" s="15"/>
      <c r="B26" s="19"/>
      <c r="C26" s="17"/>
      <c r="D26" s="17"/>
      <c r="E26" s="17"/>
      <c r="F26" s="18"/>
      <c r="G26" s="19"/>
      <c r="H26" s="19"/>
      <c r="I26" s="19"/>
      <c r="J26" s="19"/>
    </row>
    <row r="27" spans="1:10" ht="26.25" x14ac:dyDescent="0.4">
      <c r="A27" s="63" t="s">
        <v>11</v>
      </c>
      <c r="B27" s="64"/>
      <c r="C27" s="64"/>
      <c r="D27" s="64"/>
      <c r="E27" s="64"/>
      <c r="F27" s="64"/>
      <c r="G27" s="64"/>
      <c r="H27" s="64"/>
      <c r="I27" s="64"/>
      <c r="J27" s="64"/>
    </row>
    <row r="28" spans="1:10" ht="65.099999999999994" customHeight="1" x14ac:dyDescent="0.2">
      <c r="A28" s="23" t="s">
        <v>12</v>
      </c>
      <c r="B28" s="47" t="s">
        <v>0</v>
      </c>
      <c r="C28" s="47" t="s">
        <v>17</v>
      </c>
      <c r="D28" s="47" t="s">
        <v>18</v>
      </c>
      <c r="E28" s="47" t="s">
        <v>4</v>
      </c>
      <c r="F28" s="47" t="s">
        <v>5</v>
      </c>
      <c r="G28" s="47" t="s">
        <v>6</v>
      </c>
      <c r="H28" s="47" t="s">
        <v>7</v>
      </c>
      <c r="I28" s="47" t="s">
        <v>8</v>
      </c>
      <c r="J28" s="47" t="s">
        <v>9</v>
      </c>
    </row>
    <row r="29" spans="1:10" x14ac:dyDescent="0.2">
      <c r="A29" s="24">
        <v>-5</v>
      </c>
      <c r="B29" s="43">
        <v>2989.6861121305719</v>
      </c>
      <c r="C29" s="43"/>
      <c r="D29" s="43"/>
      <c r="E29" s="43"/>
      <c r="F29" s="43"/>
      <c r="G29" s="44"/>
      <c r="H29" s="43"/>
      <c r="I29" s="44"/>
      <c r="J29" s="44"/>
    </row>
    <row r="30" spans="1:10" x14ac:dyDescent="0.2">
      <c r="A30" s="24">
        <f>A29+1</f>
        <v>-4</v>
      </c>
      <c r="B30" s="43">
        <v>11910</v>
      </c>
      <c r="C30" s="43"/>
      <c r="D30" s="43"/>
      <c r="E30" s="43"/>
      <c r="F30" s="43"/>
      <c r="G30" s="44"/>
      <c r="H30" s="43"/>
      <c r="I30" s="44"/>
      <c r="J30" s="44"/>
    </row>
    <row r="31" spans="1:10" x14ac:dyDescent="0.2">
      <c r="A31" s="24">
        <f t="shared" ref="A31:A54" si="0">A30+1</f>
        <v>-3</v>
      </c>
      <c r="B31" s="43">
        <v>831932.42312027735</v>
      </c>
      <c r="C31" s="43"/>
      <c r="D31" s="43"/>
      <c r="E31" s="43"/>
      <c r="F31" s="43"/>
      <c r="G31" s="44"/>
      <c r="H31" s="43"/>
      <c r="I31" s="44"/>
      <c r="J31" s="44"/>
    </row>
    <row r="32" spans="1:10" x14ac:dyDescent="0.2">
      <c r="A32" s="24">
        <f t="shared" si="0"/>
        <v>-2</v>
      </c>
      <c r="B32" s="43">
        <v>2910036.0000000009</v>
      </c>
      <c r="C32" s="43"/>
      <c r="D32" s="43"/>
      <c r="E32" s="43"/>
      <c r="F32" s="43"/>
      <c r="G32" s="44"/>
      <c r="H32" s="43"/>
      <c r="I32" s="44"/>
      <c r="J32" s="44"/>
    </row>
    <row r="33" spans="1:10" x14ac:dyDescent="0.2">
      <c r="A33" s="24">
        <f t="shared" si="0"/>
        <v>-1</v>
      </c>
      <c r="B33" s="43">
        <v>10828741.644323351</v>
      </c>
      <c r="C33" s="43"/>
      <c r="D33" s="43"/>
      <c r="E33" s="43"/>
      <c r="F33" s="43"/>
      <c r="G33" s="44"/>
      <c r="H33" s="43"/>
      <c r="I33" s="44"/>
      <c r="J33" s="44"/>
    </row>
    <row r="34" spans="1:10" x14ac:dyDescent="0.2">
      <c r="A34" s="24">
        <f t="shared" si="0"/>
        <v>0</v>
      </c>
      <c r="B34" s="43">
        <v>22705990</v>
      </c>
      <c r="C34" s="43"/>
      <c r="D34" s="43"/>
      <c r="E34" s="43"/>
      <c r="F34" s="43"/>
      <c r="G34" s="44"/>
      <c r="H34" s="43"/>
      <c r="I34" s="44"/>
      <c r="J34" s="44"/>
    </row>
    <row r="35" spans="1:10" x14ac:dyDescent="0.2">
      <c r="A35" s="24">
        <f t="shared" si="0"/>
        <v>1</v>
      </c>
      <c r="B35" s="43">
        <v>34115165.590814419</v>
      </c>
      <c r="C35" s="43"/>
      <c r="D35" s="43"/>
      <c r="E35" s="43"/>
      <c r="F35" s="43"/>
      <c r="G35" s="44"/>
      <c r="H35" s="43"/>
      <c r="I35" s="44"/>
      <c r="J35" s="44"/>
    </row>
    <row r="36" spans="1:10" x14ac:dyDescent="0.2">
      <c r="A36" s="24">
        <f t="shared" si="0"/>
        <v>2</v>
      </c>
      <c r="B36" s="43">
        <v>44818526.000000015</v>
      </c>
      <c r="C36" s="43"/>
      <c r="D36" s="43"/>
      <c r="E36" s="43"/>
      <c r="F36" s="43"/>
      <c r="G36" s="44"/>
      <c r="H36" s="43"/>
      <c r="I36" s="44"/>
      <c r="J36" s="44"/>
    </row>
    <row r="37" spans="1:10" x14ac:dyDescent="0.2">
      <c r="A37" s="24">
        <f t="shared" si="0"/>
        <v>3</v>
      </c>
      <c r="B37" s="43">
        <v>52877305.248338021</v>
      </c>
      <c r="C37" s="43"/>
      <c r="D37" s="43"/>
      <c r="E37" s="43"/>
      <c r="F37" s="43"/>
      <c r="G37" s="44"/>
      <c r="H37" s="43"/>
      <c r="I37" s="44"/>
      <c r="J37" s="44"/>
    </row>
    <row r="38" spans="1:10" x14ac:dyDescent="0.2">
      <c r="A38" s="24">
        <f t="shared" si="0"/>
        <v>4</v>
      </c>
      <c r="B38" s="43">
        <v>60091272.000000015</v>
      </c>
      <c r="C38" s="43"/>
      <c r="D38" s="43"/>
      <c r="E38" s="43"/>
      <c r="F38" s="43"/>
      <c r="G38" s="44"/>
      <c r="H38" s="43"/>
      <c r="I38" s="44"/>
      <c r="J38" s="44"/>
    </row>
    <row r="39" spans="1:10" x14ac:dyDescent="0.2">
      <c r="A39" s="24">
        <f t="shared" si="0"/>
        <v>5</v>
      </c>
      <c r="B39" s="43">
        <v>66727928.913805455</v>
      </c>
      <c r="C39" s="43"/>
      <c r="D39" s="43"/>
      <c r="E39" s="43"/>
      <c r="F39" s="43"/>
      <c r="G39" s="44"/>
      <c r="H39" s="43"/>
      <c r="I39" s="44"/>
      <c r="J39" s="44"/>
    </row>
    <row r="40" spans="1:10" x14ac:dyDescent="0.2">
      <c r="A40" s="24">
        <f t="shared" si="0"/>
        <v>6</v>
      </c>
      <c r="B40" s="43">
        <v>74237108</v>
      </c>
      <c r="C40" s="43"/>
      <c r="D40" s="43"/>
      <c r="E40" s="43"/>
      <c r="F40" s="43"/>
      <c r="G40" s="44"/>
      <c r="H40" s="43"/>
      <c r="I40" s="44"/>
      <c r="J40" s="44"/>
    </row>
    <row r="41" spans="1:10" x14ac:dyDescent="0.2">
      <c r="A41" s="24">
        <f t="shared" si="0"/>
        <v>7</v>
      </c>
      <c r="B41" s="43">
        <v>85825552.211104885</v>
      </c>
      <c r="C41" s="43"/>
      <c r="D41" s="43"/>
      <c r="E41" s="43"/>
      <c r="F41" s="43"/>
      <c r="G41" s="44"/>
      <c r="H41" s="43"/>
      <c r="I41" s="44"/>
      <c r="J41" s="44"/>
    </row>
    <row r="42" spans="1:10" x14ac:dyDescent="0.2">
      <c r="A42" s="24">
        <f t="shared" si="0"/>
        <v>8</v>
      </c>
      <c r="B42" s="43">
        <v>99661595.99999997</v>
      </c>
      <c r="C42" s="43"/>
      <c r="D42" s="43"/>
      <c r="E42" s="43"/>
      <c r="F42" s="43"/>
      <c r="G42" s="44"/>
      <c r="H42" s="43"/>
      <c r="I42" s="44"/>
      <c r="J42" s="44"/>
    </row>
    <row r="43" spans="1:10" x14ac:dyDescent="0.2">
      <c r="A43" s="24">
        <f t="shared" si="0"/>
        <v>9</v>
      </c>
      <c r="B43" s="43">
        <v>115755372.10908368</v>
      </c>
      <c r="C43" s="43"/>
      <c r="D43" s="43"/>
      <c r="E43" s="43"/>
      <c r="F43" s="43"/>
      <c r="G43" s="44"/>
      <c r="H43" s="43"/>
      <c r="I43" s="44"/>
      <c r="J43" s="44"/>
    </row>
    <row r="44" spans="1:10" x14ac:dyDescent="0.2">
      <c r="A44" s="24">
        <f t="shared" si="0"/>
        <v>10</v>
      </c>
      <c r="B44" s="43">
        <v>128830288</v>
      </c>
      <c r="C44" s="43"/>
      <c r="D44" s="43"/>
      <c r="E44" s="43"/>
      <c r="F44" s="43"/>
      <c r="G44" s="44"/>
      <c r="H44" s="43"/>
      <c r="I44" s="44"/>
      <c r="J44" s="44"/>
    </row>
    <row r="45" spans="1:10" x14ac:dyDescent="0.2">
      <c r="A45" s="24">
        <f t="shared" si="0"/>
        <v>11</v>
      </c>
      <c r="B45" s="43">
        <v>135637191.13642868</v>
      </c>
      <c r="C45" s="43"/>
      <c r="D45" s="43"/>
      <c r="E45" s="43"/>
      <c r="F45" s="43"/>
      <c r="G45" s="44"/>
      <c r="H45" s="43"/>
      <c r="I45" s="44"/>
      <c r="J45" s="44"/>
    </row>
    <row r="46" spans="1:10" x14ac:dyDescent="0.2">
      <c r="A46" s="24">
        <f t="shared" si="0"/>
        <v>12</v>
      </c>
      <c r="B46" s="43">
        <v>139010415.99999997</v>
      </c>
      <c r="C46" s="43"/>
      <c r="D46" s="43"/>
      <c r="E46" s="43"/>
      <c r="F46" s="43"/>
      <c r="G46" s="44"/>
      <c r="H46" s="43"/>
      <c r="I46" s="44"/>
      <c r="J46" s="44"/>
    </row>
    <row r="47" spans="1:10" x14ac:dyDescent="0.2">
      <c r="A47" s="24">
        <f t="shared" si="0"/>
        <v>13</v>
      </c>
      <c r="B47" s="43">
        <v>139540985.00537565</v>
      </c>
      <c r="C47" s="43"/>
      <c r="D47" s="43"/>
      <c r="E47" s="43"/>
      <c r="F47" s="43"/>
      <c r="G47" s="44"/>
      <c r="H47" s="43"/>
      <c r="I47" s="44"/>
      <c r="J47" s="44"/>
    </row>
    <row r="48" spans="1:10" x14ac:dyDescent="0.2">
      <c r="A48" s="24">
        <f t="shared" si="0"/>
        <v>14</v>
      </c>
      <c r="B48" s="43">
        <v>139737963.99999997</v>
      </c>
      <c r="C48" s="43"/>
      <c r="D48" s="43"/>
      <c r="E48" s="43"/>
      <c r="F48" s="43"/>
      <c r="G48" s="44"/>
      <c r="H48" s="43"/>
      <c r="I48" s="44"/>
      <c r="J48" s="44"/>
    </row>
    <row r="49" spans="1:10" x14ac:dyDescent="0.2">
      <c r="A49" s="24">
        <f t="shared" si="0"/>
        <v>15</v>
      </c>
      <c r="B49" s="43">
        <v>139746942.03149337</v>
      </c>
      <c r="C49" s="43"/>
      <c r="D49" s="43"/>
      <c r="E49" s="43"/>
      <c r="F49" s="43"/>
      <c r="G49" s="44"/>
      <c r="H49" s="43"/>
      <c r="I49" s="44"/>
      <c r="J49" s="44"/>
    </row>
    <row r="50" spans="1:10" x14ac:dyDescent="0.2">
      <c r="A50" s="24">
        <f t="shared" si="0"/>
        <v>16</v>
      </c>
      <c r="B50" s="43">
        <v>139750000</v>
      </c>
      <c r="C50" s="43"/>
      <c r="D50" s="43"/>
      <c r="E50" s="43"/>
      <c r="F50" s="43"/>
      <c r="G50" s="44"/>
      <c r="H50" s="43"/>
      <c r="I50" s="44"/>
      <c r="J50" s="44"/>
    </row>
    <row r="51" spans="1:10" x14ac:dyDescent="0.2">
      <c r="A51" s="24">
        <f t="shared" si="0"/>
        <v>17</v>
      </c>
      <c r="B51" s="43">
        <v>139750000</v>
      </c>
      <c r="C51" s="43"/>
      <c r="D51" s="43"/>
      <c r="E51" s="43"/>
      <c r="F51" s="43"/>
      <c r="G51" s="44"/>
      <c r="H51" s="43"/>
      <c r="I51" s="44"/>
      <c r="J51" s="44"/>
    </row>
    <row r="52" spans="1:10" x14ac:dyDescent="0.2">
      <c r="A52" s="24">
        <f t="shared" si="0"/>
        <v>18</v>
      </c>
      <c r="B52" s="43">
        <v>139750000</v>
      </c>
      <c r="C52" s="43"/>
      <c r="D52" s="43"/>
      <c r="E52" s="43"/>
      <c r="F52" s="43"/>
      <c r="G52" s="44"/>
      <c r="H52" s="43"/>
      <c r="I52" s="44"/>
      <c r="J52" s="44"/>
    </row>
    <row r="53" spans="1:10" x14ac:dyDescent="0.2">
      <c r="A53" s="24">
        <f t="shared" si="0"/>
        <v>19</v>
      </c>
      <c r="B53" s="43">
        <v>139750000</v>
      </c>
      <c r="C53" s="43"/>
      <c r="D53" s="43"/>
      <c r="E53" s="43"/>
      <c r="F53" s="43"/>
      <c r="G53" s="44"/>
      <c r="H53" s="43"/>
      <c r="I53" s="44"/>
      <c r="J53" s="43"/>
    </row>
    <row r="54" spans="1:10" x14ac:dyDescent="0.2">
      <c r="A54" s="24">
        <f t="shared" si="0"/>
        <v>20</v>
      </c>
      <c r="B54" s="43">
        <v>139750000</v>
      </c>
      <c r="C54" s="43"/>
      <c r="D54" s="43"/>
      <c r="E54" s="43"/>
      <c r="F54" s="43"/>
      <c r="G54" s="44"/>
      <c r="H54" s="43"/>
      <c r="I54" s="44"/>
      <c r="J54" s="43"/>
    </row>
    <row r="56" spans="1:10" ht="42.75" x14ac:dyDescent="0.2">
      <c r="A56" s="25" t="s">
        <v>13</v>
      </c>
      <c r="B56" s="21">
        <f t="shared" ref="B56:J56" si="1">IF(OR(MIN(B$29:B$54)&gt;$B58*$B$59,SUM(B$29:B$54)=0),"",(LOG10(($B58*$B$59)/INDEX(B$29:B$54,MATCH($B58*$B$59,B$29:B$54)))/LOG10(INDEX(B$29:B$54,MATCH($B58*$B$59,B$29:B$54))/INDEX(B$29:B$54,1+MATCH($B58*$B$59,B$29:B$54))))*(INDEX($A$29:$A$54,MATCH($B58*$B$59,B$29:B$54))-INDEX($A$29:$A$54,1+MATCH($B58*$B$59,B$29:B$54)))+INDEX($A$29:$A$54,MATCH($B58*$B$59,B$29:B$54)))</f>
        <v>7.8755534131122547</v>
      </c>
      <c r="C56" s="21" t="str">
        <f t="shared" si="1"/>
        <v/>
      </c>
      <c r="D56" s="21" t="str">
        <f t="shared" si="1"/>
        <v/>
      </c>
      <c r="E56" s="21" t="str">
        <f t="shared" si="1"/>
        <v/>
      </c>
      <c r="F56" s="21" t="str">
        <f t="shared" si="1"/>
        <v/>
      </c>
      <c r="G56" s="21" t="str">
        <f t="shared" si="1"/>
        <v/>
      </c>
      <c r="H56" s="21" t="str">
        <f t="shared" si="1"/>
        <v/>
      </c>
      <c r="I56" s="21" t="str">
        <f t="shared" si="1"/>
        <v/>
      </c>
      <c r="J56" s="21" t="str">
        <f t="shared" si="1"/>
        <v/>
      </c>
    </row>
    <row r="57" spans="1:10" x14ac:dyDescent="0.2">
      <c r="A57" s="20"/>
      <c r="B57" s="21"/>
      <c r="C57" s="21"/>
      <c r="D57" s="21"/>
      <c r="E57" s="21"/>
      <c r="F57" s="21"/>
      <c r="G57" s="21"/>
      <c r="H57" s="21"/>
      <c r="I57" s="21"/>
      <c r="J57" s="21"/>
    </row>
    <row r="58" spans="1:10" x14ac:dyDescent="0.2">
      <c r="A58" s="26" t="s">
        <v>14</v>
      </c>
      <c r="B58" s="27">
        <v>0.7</v>
      </c>
      <c r="C58" s="21"/>
      <c r="D58" s="21"/>
      <c r="E58" s="21"/>
      <c r="F58" s="21"/>
      <c r="G58" s="21"/>
      <c r="H58" s="21"/>
      <c r="I58" s="21"/>
      <c r="J58" s="21"/>
    </row>
    <row r="59" spans="1:10" x14ac:dyDescent="0.2">
      <c r="A59" s="28" t="s">
        <v>15</v>
      </c>
      <c r="B59" s="29">
        <v>139750000</v>
      </c>
      <c r="C59" s="19" t="s">
        <v>16</v>
      </c>
      <c r="D59" s="19"/>
      <c r="E59" s="19"/>
      <c r="F59" s="19"/>
      <c r="G59" s="19"/>
      <c r="H59" s="19"/>
      <c r="I59" s="19"/>
      <c r="J59" s="22"/>
    </row>
  </sheetData>
  <mergeCells count="1">
    <mergeCell ref="A27:J27"/>
  </mergeCells>
  <phoneticPr fontId="7" type="noConversion"/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zoomScale="70" zoomScaleNormal="70" workbookViewId="0">
      <selection activeCell="M34" sqref="M34"/>
    </sheetView>
  </sheetViews>
  <sheetFormatPr defaultRowHeight="14.25" x14ac:dyDescent="0.2"/>
  <cols>
    <col min="2" max="10" width="11.75" customWidth="1"/>
  </cols>
  <sheetData>
    <row r="1" spans="1:10" x14ac:dyDescent="0.2">
      <c r="A1" s="15"/>
      <c r="B1" s="16"/>
      <c r="C1" s="17"/>
      <c r="D1" s="17"/>
      <c r="E1" s="17"/>
      <c r="F1" s="18"/>
      <c r="G1" s="19"/>
      <c r="H1" s="19"/>
      <c r="I1" s="19"/>
      <c r="J1" s="19"/>
    </row>
    <row r="2" spans="1:10" x14ac:dyDescent="0.2">
      <c r="A2" s="15"/>
      <c r="B2" s="19"/>
      <c r="C2" s="17"/>
      <c r="D2" s="17"/>
      <c r="E2" s="17"/>
      <c r="F2" s="18"/>
      <c r="G2" s="19"/>
      <c r="H2" s="19"/>
      <c r="I2" s="19"/>
      <c r="J2" s="19"/>
    </row>
    <row r="3" spans="1:10" x14ac:dyDescent="0.2">
      <c r="A3" s="15"/>
      <c r="B3" s="19"/>
      <c r="C3" s="17"/>
      <c r="D3" s="17"/>
      <c r="E3" s="17"/>
      <c r="F3" s="18"/>
      <c r="G3" s="19"/>
      <c r="H3" s="19"/>
      <c r="I3" s="19"/>
      <c r="J3" s="19"/>
    </row>
    <row r="4" spans="1:10" x14ac:dyDescent="0.2">
      <c r="A4" s="15"/>
      <c r="B4" s="19"/>
      <c r="C4" s="17"/>
      <c r="D4" s="17"/>
      <c r="E4" s="17"/>
      <c r="F4" s="18"/>
      <c r="G4" s="19"/>
      <c r="H4" s="19"/>
      <c r="I4" s="19"/>
      <c r="J4" s="19"/>
    </row>
    <row r="5" spans="1:10" x14ac:dyDescent="0.2">
      <c r="A5" s="15"/>
      <c r="B5" s="19"/>
      <c r="C5" s="17"/>
      <c r="D5" s="17"/>
      <c r="E5" s="17"/>
      <c r="F5" s="18"/>
      <c r="G5" s="19"/>
      <c r="H5" s="19"/>
      <c r="I5" s="19"/>
      <c r="J5" s="19"/>
    </row>
    <row r="6" spans="1:10" x14ac:dyDescent="0.2">
      <c r="A6" s="15"/>
      <c r="B6" s="19"/>
      <c r="C6" s="17"/>
      <c r="D6" s="17"/>
      <c r="E6" s="17"/>
      <c r="F6" s="18"/>
      <c r="G6" s="19"/>
      <c r="H6" s="19"/>
      <c r="I6" s="19"/>
      <c r="J6" s="19"/>
    </row>
    <row r="7" spans="1:10" x14ac:dyDescent="0.2">
      <c r="A7" s="15"/>
      <c r="B7" s="19"/>
      <c r="C7" s="17"/>
      <c r="D7" s="17"/>
      <c r="E7" s="17"/>
      <c r="F7" s="18"/>
      <c r="G7" s="19"/>
      <c r="H7" s="19"/>
      <c r="I7" s="19"/>
      <c r="J7" s="19"/>
    </row>
    <row r="8" spans="1:10" x14ac:dyDescent="0.2">
      <c r="A8" s="15"/>
      <c r="B8" s="19"/>
      <c r="C8" s="17"/>
      <c r="D8" s="17"/>
      <c r="E8" s="17"/>
      <c r="F8" s="18"/>
      <c r="G8" s="19"/>
      <c r="H8" s="19"/>
      <c r="I8" s="19"/>
      <c r="J8" s="19"/>
    </row>
    <row r="9" spans="1:10" x14ac:dyDescent="0.2">
      <c r="A9" s="15"/>
      <c r="B9" s="19"/>
      <c r="C9" s="17"/>
      <c r="D9" s="17"/>
      <c r="E9" s="17"/>
      <c r="F9" s="18"/>
      <c r="G9" s="19"/>
      <c r="H9" s="19"/>
      <c r="I9" s="19"/>
      <c r="J9" s="19"/>
    </row>
    <row r="10" spans="1:10" x14ac:dyDescent="0.2">
      <c r="A10" s="15"/>
      <c r="B10" s="19"/>
      <c r="C10" s="17"/>
      <c r="D10" s="17"/>
      <c r="E10" s="17"/>
      <c r="F10" s="18"/>
      <c r="G10" s="19"/>
      <c r="H10" s="19"/>
      <c r="I10" s="19"/>
      <c r="J10" s="19"/>
    </row>
    <row r="11" spans="1:10" x14ac:dyDescent="0.2">
      <c r="A11" s="15"/>
      <c r="B11" s="19"/>
      <c r="C11" s="17"/>
      <c r="D11" s="17"/>
      <c r="E11" s="17"/>
      <c r="F11" s="18"/>
      <c r="G11" s="19"/>
      <c r="H11" s="19"/>
      <c r="I11" s="19"/>
      <c r="J11" s="19"/>
    </row>
    <row r="12" spans="1:10" x14ac:dyDescent="0.2">
      <c r="A12" s="15"/>
      <c r="B12" s="19"/>
      <c r="C12" s="17"/>
      <c r="D12" s="17"/>
      <c r="E12" s="17"/>
      <c r="F12" s="18"/>
      <c r="G12" s="19"/>
      <c r="H12" s="19"/>
      <c r="I12" s="19"/>
      <c r="J12" s="19"/>
    </row>
    <row r="13" spans="1:10" x14ac:dyDescent="0.2">
      <c r="A13" s="15"/>
      <c r="B13" s="19"/>
      <c r="C13" s="17"/>
      <c r="D13" s="17"/>
      <c r="E13" s="17"/>
      <c r="F13" s="18"/>
      <c r="G13" s="19"/>
      <c r="H13" s="19"/>
      <c r="I13" s="19"/>
      <c r="J13" s="19"/>
    </row>
    <row r="14" spans="1:10" x14ac:dyDescent="0.2">
      <c r="A14" s="15"/>
      <c r="B14" s="19"/>
      <c r="C14" s="17"/>
      <c r="D14" s="17"/>
      <c r="E14" s="17"/>
      <c r="F14" s="18"/>
      <c r="G14" s="19"/>
      <c r="H14" s="19"/>
      <c r="I14" s="19"/>
      <c r="J14" s="19"/>
    </row>
    <row r="15" spans="1:10" x14ac:dyDescent="0.2">
      <c r="A15" s="15"/>
      <c r="B15" s="19"/>
      <c r="C15" s="17"/>
      <c r="D15" s="17"/>
      <c r="E15" s="17"/>
      <c r="F15" s="18"/>
      <c r="G15" s="19"/>
      <c r="H15" s="19"/>
      <c r="I15" s="19"/>
      <c r="J15" s="19"/>
    </row>
    <row r="16" spans="1:10" x14ac:dyDescent="0.2">
      <c r="A16" s="15"/>
      <c r="B16" s="19"/>
      <c r="C16" s="17"/>
      <c r="D16" s="17"/>
      <c r="E16" s="17"/>
      <c r="F16" s="18"/>
      <c r="G16" s="19"/>
      <c r="H16" s="19"/>
      <c r="I16" s="19"/>
      <c r="J16" s="19"/>
    </row>
    <row r="17" spans="1:10" x14ac:dyDescent="0.2">
      <c r="A17" s="15"/>
      <c r="B17" s="19"/>
      <c r="C17" s="17"/>
      <c r="D17" s="17"/>
      <c r="E17" s="17"/>
      <c r="F17" s="18"/>
      <c r="G17" s="19"/>
      <c r="H17" s="19"/>
      <c r="I17" s="19"/>
      <c r="J17" s="19"/>
    </row>
    <row r="18" spans="1:10" x14ac:dyDescent="0.2">
      <c r="A18" s="15"/>
      <c r="B18" s="19"/>
      <c r="C18" s="17"/>
      <c r="D18" s="17"/>
      <c r="E18" s="17"/>
      <c r="F18" s="18"/>
      <c r="G18" s="19"/>
      <c r="H18" s="19"/>
      <c r="I18" s="19"/>
      <c r="J18" s="19"/>
    </row>
    <row r="19" spans="1:10" x14ac:dyDescent="0.2">
      <c r="A19" s="15"/>
      <c r="B19" s="19"/>
      <c r="C19" s="17"/>
      <c r="D19" s="17"/>
      <c r="E19" s="17"/>
      <c r="F19" s="18"/>
      <c r="G19" s="19"/>
      <c r="H19" s="19"/>
      <c r="I19" s="19"/>
      <c r="J19" s="19"/>
    </row>
    <row r="20" spans="1:10" x14ac:dyDescent="0.2">
      <c r="A20" s="15"/>
      <c r="B20" s="19"/>
      <c r="C20" s="17"/>
      <c r="D20" s="17"/>
      <c r="E20" s="17"/>
      <c r="F20" s="18"/>
      <c r="G20" s="19"/>
      <c r="H20" s="19"/>
      <c r="I20" s="19"/>
      <c r="J20" s="19"/>
    </row>
    <row r="21" spans="1:10" x14ac:dyDescent="0.2">
      <c r="A21" s="15"/>
      <c r="B21" s="19"/>
      <c r="C21" s="17"/>
      <c r="D21" s="17"/>
      <c r="E21" s="17"/>
      <c r="F21" s="18"/>
      <c r="G21" s="19"/>
      <c r="H21" s="19"/>
      <c r="I21" s="19"/>
      <c r="J21" s="19"/>
    </row>
    <row r="22" spans="1:10" x14ac:dyDescent="0.2">
      <c r="A22" s="15"/>
      <c r="B22" s="19"/>
      <c r="C22" s="17"/>
      <c r="D22" s="17"/>
      <c r="E22" s="17"/>
      <c r="F22" s="18"/>
      <c r="G22" s="19"/>
      <c r="H22" s="19"/>
      <c r="I22" s="19"/>
      <c r="J22" s="19"/>
    </row>
    <row r="23" spans="1:10" x14ac:dyDescent="0.2">
      <c r="A23" s="15"/>
      <c r="B23" s="19"/>
      <c r="C23" s="17"/>
      <c r="D23" s="17"/>
      <c r="E23" s="17"/>
      <c r="F23" s="18"/>
      <c r="G23" s="19"/>
      <c r="H23" s="19"/>
      <c r="I23" s="19"/>
      <c r="J23" s="19"/>
    </row>
    <row r="24" spans="1:10" x14ac:dyDescent="0.2">
      <c r="A24" s="15"/>
      <c r="B24" s="19"/>
      <c r="C24" s="17"/>
      <c r="D24" s="17"/>
      <c r="E24" s="17"/>
      <c r="F24" s="18"/>
      <c r="G24" s="19"/>
      <c r="H24" s="19"/>
      <c r="I24" s="19"/>
      <c r="J24" s="19"/>
    </row>
    <row r="25" spans="1:10" x14ac:dyDescent="0.2">
      <c r="A25" s="15"/>
      <c r="B25" s="19"/>
      <c r="C25" s="17"/>
      <c r="D25" s="17"/>
      <c r="E25" s="17"/>
      <c r="F25" s="18"/>
      <c r="G25" s="19"/>
      <c r="H25" s="19"/>
      <c r="I25" s="19"/>
      <c r="J25" s="19"/>
    </row>
    <row r="26" spans="1:10" x14ac:dyDescent="0.2">
      <c r="A26" s="15"/>
      <c r="B26" s="19"/>
      <c r="C26" s="17"/>
      <c r="D26" s="17"/>
      <c r="E26" s="17"/>
      <c r="F26" s="18"/>
      <c r="G26" s="19"/>
      <c r="H26" s="19"/>
      <c r="I26" s="19"/>
      <c r="J26" s="19"/>
    </row>
    <row r="27" spans="1:10" ht="26.25" x14ac:dyDescent="0.4">
      <c r="A27" s="63" t="s">
        <v>11</v>
      </c>
      <c r="B27" s="64"/>
      <c r="C27" s="64"/>
      <c r="D27" s="64"/>
      <c r="E27" s="64"/>
      <c r="F27" s="64"/>
      <c r="G27" s="64"/>
      <c r="H27" s="64"/>
      <c r="I27" s="64"/>
      <c r="J27" s="64"/>
    </row>
    <row r="28" spans="1:10" ht="65.099999999999994" customHeight="1" x14ac:dyDescent="0.2">
      <c r="A28" s="23" t="s">
        <v>12</v>
      </c>
      <c r="B28" s="47" t="s">
        <v>0</v>
      </c>
      <c r="C28" s="47" t="s">
        <v>17</v>
      </c>
      <c r="D28" s="47" t="s">
        <v>18</v>
      </c>
      <c r="E28" s="47" t="s">
        <v>4</v>
      </c>
      <c r="F28" s="47" t="s">
        <v>5</v>
      </c>
      <c r="G28" s="47" t="s">
        <v>6</v>
      </c>
      <c r="H28" s="47" t="s">
        <v>7</v>
      </c>
      <c r="I28" s="47" t="s">
        <v>8</v>
      </c>
      <c r="J28" s="47" t="s">
        <v>9</v>
      </c>
    </row>
    <row r="29" spans="1:10" x14ac:dyDescent="0.2">
      <c r="A29" s="24">
        <v>-5</v>
      </c>
      <c r="B29" s="43">
        <v>0</v>
      </c>
      <c r="C29" s="43"/>
      <c r="D29" s="43"/>
      <c r="E29" s="43"/>
      <c r="F29" s="43"/>
      <c r="G29" s="44"/>
      <c r="H29" s="43"/>
      <c r="I29" s="44"/>
      <c r="J29" s="44"/>
    </row>
    <row r="30" spans="1:10" x14ac:dyDescent="0.2">
      <c r="A30" s="24">
        <f>A29+1</f>
        <v>-4</v>
      </c>
      <c r="B30" s="43">
        <v>0</v>
      </c>
      <c r="C30" s="43"/>
      <c r="D30" s="43"/>
      <c r="E30" s="43"/>
      <c r="F30" s="43"/>
      <c r="G30" s="44"/>
      <c r="H30" s="43"/>
      <c r="I30" s="44"/>
      <c r="J30" s="44"/>
    </row>
    <row r="31" spans="1:10" x14ac:dyDescent="0.2">
      <c r="A31" s="24">
        <f t="shared" ref="A31:A54" si="0">A30+1</f>
        <v>-3</v>
      </c>
      <c r="B31" s="43">
        <v>1171317.8455248671</v>
      </c>
      <c r="C31" s="43"/>
      <c r="D31" s="43"/>
      <c r="E31" s="43"/>
      <c r="F31" s="43"/>
      <c r="G31" s="44"/>
      <c r="H31" s="43"/>
      <c r="I31" s="44"/>
      <c r="J31" s="44"/>
    </row>
    <row r="32" spans="1:10" x14ac:dyDescent="0.2">
      <c r="A32" s="24">
        <f t="shared" si="0"/>
        <v>-2</v>
      </c>
      <c r="B32" s="43">
        <v>4254605.9999999991</v>
      </c>
      <c r="C32" s="43"/>
      <c r="D32" s="43"/>
      <c r="E32" s="43"/>
      <c r="F32" s="43"/>
      <c r="G32" s="44"/>
      <c r="H32" s="43"/>
      <c r="I32" s="44"/>
      <c r="J32" s="44"/>
    </row>
    <row r="33" spans="1:10" x14ac:dyDescent="0.2">
      <c r="A33" s="24">
        <f t="shared" si="0"/>
        <v>-1</v>
      </c>
      <c r="B33" s="43">
        <v>18923477.123561982</v>
      </c>
      <c r="C33" s="43"/>
      <c r="D33" s="43"/>
      <c r="E33" s="43"/>
      <c r="F33" s="43"/>
      <c r="G33" s="44"/>
      <c r="H33" s="43"/>
      <c r="I33" s="44"/>
      <c r="J33" s="44"/>
    </row>
    <row r="34" spans="1:10" x14ac:dyDescent="0.2">
      <c r="A34" s="24">
        <f t="shared" si="0"/>
        <v>0</v>
      </c>
      <c r="B34" s="43">
        <v>42031872.000000007</v>
      </c>
      <c r="C34" s="43"/>
      <c r="D34" s="43"/>
      <c r="E34" s="43"/>
      <c r="F34" s="43"/>
      <c r="G34" s="44"/>
      <c r="H34" s="43"/>
      <c r="I34" s="44"/>
      <c r="J34" s="44"/>
    </row>
    <row r="35" spans="1:10" x14ac:dyDescent="0.2">
      <c r="A35" s="24">
        <f t="shared" si="0"/>
        <v>1</v>
      </c>
      <c r="B35" s="43">
        <v>65504673.451174155</v>
      </c>
      <c r="C35" s="43"/>
      <c r="D35" s="43"/>
      <c r="E35" s="43"/>
      <c r="F35" s="43"/>
      <c r="G35" s="44"/>
      <c r="H35" s="43"/>
      <c r="I35" s="44"/>
      <c r="J35" s="44"/>
    </row>
    <row r="36" spans="1:10" x14ac:dyDescent="0.2">
      <c r="A36" s="24">
        <f t="shared" si="0"/>
        <v>2</v>
      </c>
      <c r="B36" s="43">
        <v>87837749.999999955</v>
      </c>
      <c r="C36" s="43"/>
      <c r="D36" s="43"/>
      <c r="E36" s="43"/>
      <c r="F36" s="43"/>
      <c r="G36" s="44"/>
      <c r="H36" s="43"/>
      <c r="I36" s="44"/>
      <c r="J36" s="44"/>
    </row>
    <row r="37" spans="1:10" x14ac:dyDescent="0.2">
      <c r="A37" s="24">
        <f t="shared" si="0"/>
        <v>3</v>
      </c>
      <c r="B37" s="43">
        <v>104273513.47060975</v>
      </c>
      <c r="C37" s="43"/>
      <c r="D37" s="43"/>
      <c r="E37" s="43"/>
      <c r="F37" s="43"/>
      <c r="G37" s="44"/>
      <c r="H37" s="43"/>
      <c r="I37" s="44"/>
      <c r="J37" s="44"/>
    </row>
    <row r="38" spans="1:10" x14ac:dyDescent="0.2">
      <c r="A38" s="24">
        <f t="shared" si="0"/>
        <v>4</v>
      </c>
      <c r="B38" s="43">
        <v>118657115.99999997</v>
      </c>
      <c r="C38" s="43"/>
      <c r="D38" s="43"/>
      <c r="E38" s="43"/>
      <c r="F38" s="43"/>
      <c r="G38" s="44"/>
      <c r="H38" s="43"/>
      <c r="I38" s="44"/>
      <c r="J38" s="44"/>
    </row>
    <row r="39" spans="1:10" x14ac:dyDescent="0.2">
      <c r="A39" s="24">
        <f t="shared" si="0"/>
        <v>5</v>
      </c>
      <c r="B39" s="43">
        <v>131224929.36195652</v>
      </c>
      <c r="C39" s="43"/>
      <c r="D39" s="43"/>
      <c r="E39" s="43"/>
      <c r="F39" s="43"/>
      <c r="G39" s="44"/>
      <c r="H39" s="43"/>
      <c r="I39" s="44"/>
      <c r="J39" s="44"/>
    </row>
    <row r="40" spans="1:10" x14ac:dyDescent="0.2">
      <c r="A40" s="24">
        <f t="shared" si="0"/>
        <v>6</v>
      </c>
      <c r="B40" s="43">
        <v>145402884.00000006</v>
      </c>
      <c r="C40" s="43"/>
      <c r="D40" s="43"/>
      <c r="E40" s="43"/>
      <c r="F40" s="43"/>
      <c r="G40" s="44"/>
      <c r="H40" s="43"/>
      <c r="I40" s="44"/>
      <c r="J40" s="44"/>
    </row>
    <row r="41" spans="1:10" x14ac:dyDescent="0.2">
      <c r="A41" s="24">
        <f t="shared" si="0"/>
        <v>7</v>
      </c>
      <c r="B41" s="43">
        <v>168228408.0625256</v>
      </c>
      <c r="C41" s="43"/>
      <c r="D41" s="43"/>
      <c r="E41" s="43"/>
      <c r="F41" s="43"/>
      <c r="G41" s="44"/>
      <c r="H41" s="43"/>
      <c r="I41" s="44"/>
      <c r="J41" s="44"/>
    </row>
    <row r="42" spans="1:10" x14ac:dyDescent="0.2">
      <c r="A42" s="24">
        <f t="shared" si="0"/>
        <v>8</v>
      </c>
      <c r="B42" s="43">
        <v>196358093.99999997</v>
      </c>
      <c r="C42" s="43"/>
      <c r="D42" s="43"/>
      <c r="E42" s="43"/>
      <c r="F42" s="43"/>
      <c r="G42" s="44"/>
      <c r="H42" s="43"/>
      <c r="I42" s="44"/>
      <c r="J42" s="44"/>
    </row>
    <row r="43" spans="1:10" x14ac:dyDescent="0.2">
      <c r="A43" s="24">
        <f t="shared" si="0"/>
        <v>9</v>
      </c>
      <c r="B43" s="43">
        <v>231070307.42673695</v>
      </c>
      <c r="C43" s="43"/>
      <c r="D43" s="43"/>
      <c r="E43" s="43"/>
      <c r="F43" s="43"/>
      <c r="G43" s="44"/>
      <c r="H43" s="43"/>
      <c r="I43" s="44"/>
      <c r="J43" s="44"/>
    </row>
    <row r="44" spans="1:10" x14ac:dyDescent="0.2">
      <c r="A44" s="24">
        <f t="shared" si="0"/>
        <v>10</v>
      </c>
      <c r="B44" s="43">
        <v>259244658.00000003</v>
      </c>
      <c r="C44" s="43"/>
      <c r="D44" s="43"/>
      <c r="E44" s="43"/>
      <c r="F44" s="43"/>
      <c r="G44" s="44"/>
      <c r="H44" s="43"/>
      <c r="I44" s="44"/>
      <c r="J44" s="44"/>
    </row>
    <row r="45" spans="1:10" x14ac:dyDescent="0.2">
      <c r="A45" s="24">
        <f t="shared" si="0"/>
        <v>11</v>
      </c>
      <c r="B45" s="43">
        <v>272794388.56899863</v>
      </c>
      <c r="C45" s="43"/>
      <c r="D45" s="43"/>
      <c r="E45" s="43"/>
      <c r="F45" s="43"/>
      <c r="G45" s="44"/>
      <c r="H45" s="43"/>
      <c r="I45" s="44"/>
      <c r="J45" s="44"/>
    </row>
    <row r="46" spans="1:10" x14ac:dyDescent="0.2">
      <c r="A46" s="24">
        <f t="shared" si="0"/>
        <v>12</v>
      </c>
      <c r="B46" s="43">
        <v>279067787.99999958</v>
      </c>
      <c r="C46" s="43"/>
      <c r="D46" s="43"/>
      <c r="E46" s="43"/>
      <c r="F46" s="43"/>
      <c r="G46" s="44"/>
      <c r="H46" s="43"/>
      <c r="I46" s="44"/>
      <c r="J46" s="44"/>
    </row>
    <row r="47" spans="1:10" x14ac:dyDescent="0.2">
      <c r="A47" s="24">
        <f t="shared" si="0"/>
        <v>13</v>
      </c>
      <c r="B47" s="43">
        <v>279464352.6889109</v>
      </c>
      <c r="C47" s="43"/>
      <c r="D47" s="43"/>
      <c r="E47" s="43"/>
      <c r="F47" s="43"/>
      <c r="G47" s="44"/>
      <c r="H47" s="43"/>
      <c r="I47" s="44"/>
      <c r="J47" s="44"/>
    </row>
    <row r="48" spans="1:10" x14ac:dyDescent="0.2">
      <c r="A48" s="24">
        <f t="shared" si="0"/>
        <v>14</v>
      </c>
      <c r="B48" s="43">
        <v>279601199.99999946</v>
      </c>
      <c r="C48" s="43"/>
      <c r="D48" s="43"/>
      <c r="E48" s="43"/>
      <c r="F48" s="43"/>
      <c r="G48" s="44"/>
      <c r="H48" s="43"/>
      <c r="I48" s="44"/>
      <c r="J48" s="44"/>
    </row>
    <row r="49" spans="1:10" x14ac:dyDescent="0.2">
      <c r="A49" s="24">
        <f t="shared" si="0"/>
        <v>15</v>
      </c>
      <c r="B49" s="43">
        <v>279601199.99999946</v>
      </c>
      <c r="C49" s="43"/>
      <c r="D49" s="43"/>
      <c r="E49" s="43"/>
      <c r="F49" s="43"/>
      <c r="G49" s="44"/>
      <c r="H49" s="43"/>
      <c r="I49" s="44"/>
      <c r="J49" s="44"/>
    </row>
    <row r="50" spans="1:10" x14ac:dyDescent="0.2">
      <c r="A50" s="24">
        <f t="shared" si="0"/>
        <v>16</v>
      </c>
      <c r="B50" s="43">
        <v>279601199.99999946</v>
      </c>
      <c r="C50" s="43"/>
      <c r="D50" s="43"/>
      <c r="E50" s="43"/>
      <c r="F50" s="43"/>
      <c r="G50" s="44"/>
      <c r="H50" s="43"/>
      <c r="I50" s="44"/>
      <c r="J50" s="44"/>
    </row>
    <row r="51" spans="1:10" x14ac:dyDescent="0.2">
      <c r="A51" s="24">
        <f t="shared" si="0"/>
        <v>17</v>
      </c>
      <c r="B51" s="43">
        <v>279601199.99999946</v>
      </c>
      <c r="C51" s="43"/>
      <c r="D51" s="43"/>
      <c r="E51" s="43"/>
      <c r="F51" s="43"/>
      <c r="G51" s="44"/>
      <c r="H51" s="43"/>
      <c r="I51" s="44"/>
      <c r="J51" s="44"/>
    </row>
    <row r="52" spans="1:10" x14ac:dyDescent="0.2">
      <c r="A52" s="24">
        <f t="shared" si="0"/>
        <v>18</v>
      </c>
      <c r="B52" s="43">
        <v>279601199.99999946</v>
      </c>
      <c r="C52" s="43"/>
      <c r="D52" s="43"/>
      <c r="E52" s="43"/>
      <c r="F52" s="43"/>
      <c r="G52" s="44"/>
      <c r="H52" s="43"/>
      <c r="I52" s="44"/>
      <c r="J52" s="44"/>
    </row>
    <row r="53" spans="1:10" x14ac:dyDescent="0.2">
      <c r="A53" s="24">
        <f t="shared" si="0"/>
        <v>19</v>
      </c>
      <c r="B53" s="43">
        <v>279601199.99999946</v>
      </c>
      <c r="C53" s="43"/>
      <c r="D53" s="43"/>
      <c r="E53" s="43"/>
      <c r="F53" s="43"/>
      <c r="G53" s="44"/>
      <c r="H53" s="43"/>
      <c r="I53" s="44"/>
      <c r="J53" s="43"/>
    </row>
    <row r="54" spans="1:10" x14ac:dyDescent="0.2">
      <c r="A54" s="24">
        <f t="shared" si="0"/>
        <v>20</v>
      </c>
      <c r="B54" s="43">
        <v>279601199.99999946</v>
      </c>
      <c r="C54" s="43"/>
      <c r="D54" s="43"/>
      <c r="E54" s="43"/>
      <c r="F54" s="43"/>
      <c r="G54" s="44"/>
      <c r="H54" s="43"/>
      <c r="I54" s="44"/>
      <c r="J54" s="43"/>
    </row>
    <row r="56" spans="1:10" ht="42.75" x14ac:dyDescent="0.2">
      <c r="A56" s="25" t="s">
        <v>13</v>
      </c>
      <c r="B56" s="21">
        <f t="shared" ref="B56:J56" si="1">IF(OR(MIN(B$29:B$54)&gt;$B58*$B$59,SUM(B$29:B$54)=0),"",(LOG10(($B58*$B$59)/INDEX(B$29:B$54,MATCH($B58*$B$59,B$29:B$54)))/LOG10(INDEX(B$29:B$54,MATCH($B58*$B$59,B$29:B$54))/INDEX(B$29:B$54,1+MATCH($B58*$B$59,B$29:B$54))))*(INDEX($A$29:$A$54,MATCH($B58*$B$59,B$29:B$54))-INDEX($A$29:$A$54,1+MATCH($B58*$B$59,B$29:B$54)))+INDEX($A$29:$A$54,MATCH($B58*$B$59,B$29:B$54)))</f>
        <v>7.9789762034733647</v>
      </c>
      <c r="C56" s="21" t="str">
        <f t="shared" si="1"/>
        <v/>
      </c>
      <c r="D56" s="21" t="str">
        <f t="shared" si="1"/>
        <v/>
      </c>
      <c r="E56" s="21" t="str">
        <f t="shared" si="1"/>
        <v/>
      </c>
      <c r="F56" s="21" t="str">
        <f t="shared" si="1"/>
        <v/>
      </c>
      <c r="G56" s="21" t="str">
        <f t="shared" si="1"/>
        <v/>
      </c>
      <c r="H56" s="21" t="str">
        <f t="shared" si="1"/>
        <v/>
      </c>
      <c r="I56" s="21" t="str">
        <f t="shared" si="1"/>
        <v/>
      </c>
      <c r="J56" s="21" t="str">
        <f t="shared" si="1"/>
        <v/>
      </c>
    </row>
    <row r="57" spans="1:10" x14ac:dyDescent="0.2">
      <c r="A57" s="20"/>
      <c r="B57" s="21"/>
      <c r="C57" s="21"/>
      <c r="D57" s="21"/>
      <c r="E57" s="21"/>
      <c r="F57" s="21"/>
      <c r="G57" s="21"/>
      <c r="H57" s="21"/>
      <c r="I57" s="21"/>
      <c r="J57" s="21"/>
    </row>
    <row r="58" spans="1:10" x14ac:dyDescent="0.2">
      <c r="A58" s="26" t="s">
        <v>14</v>
      </c>
      <c r="B58" s="27">
        <v>0.7</v>
      </c>
      <c r="C58" s="21"/>
      <c r="D58" s="21"/>
      <c r="E58" s="21"/>
      <c r="F58" s="21"/>
      <c r="G58" s="21"/>
      <c r="H58" s="21"/>
      <c r="I58" s="21"/>
      <c r="J58" s="21"/>
    </row>
    <row r="59" spans="1:10" x14ac:dyDescent="0.2">
      <c r="A59" s="28" t="s">
        <v>15</v>
      </c>
      <c r="B59" s="29">
        <v>279601200</v>
      </c>
      <c r="C59" s="19" t="s">
        <v>16</v>
      </c>
      <c r="D59" s="19"/>
      <c r="E59" s="19"/>
      <c r="F59" s="19"/>
      <c r="G59" s="19"/>
      <c r="H59" s="19"/>
      <c r="I59" s="19"/>
      <c r="J59" s="22"/>
    </row>
  </sheetData>
  <mergeCells count="1">
    <mergeCell ref="A27:J27"/>
  </mergeCells>
  <phoneticPr fontId="7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f282d3b-eb4a-4b09-b61f-b9593442e28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9551B3FDDA24EBF0A209BAAD637CA" ma:contentTypeVersion="14" ma:contentTypeDescription="Create a new document." ma:contentTypeScope="" ma:versionID="4657363b426412f99c90575c569fa0bf">
  <xsd:schema xmlns:xsd="http://www.w3.org/2001/XMLSchema" xmlns:xs="http://www.w3.org/2001/XMLSchema" xmlns:p="http://schemas.microsoft.com/office/2006/metadata/properties" xmlns:ns2="2f282d3b-eb4a-4b09-b61f-b9593442e286" xmlns:ns3="9b239327-9e80-40e4-b1b7-4394fed77a33" targetNamespace="http://schemas.microsoft.com/office/2006/metadata/properties" ma:root="true" ma:fieldsID="1d137aa175c9de76dc3e16bb87d534cf" ns2:_="" ns3:_="">
    <xsd:import namespace="2f282d3b-eb4a-4b09-b61f-b9593442e286"/>
    <xsd:import namespace="9b239327-9e80-40e4-b1b7-4394fed77a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82d3b-eb4a-4b09-b61f-b9593442e2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Sign-off status" ma:internalName="Sign_x002d_off_x0020_status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239327-9e80-40e4-b1b7-4394fed77a3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3805C6-0997-4970-BFAD-00005E6FB1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4751AF-AA70-4621-BC2B-4DD732321757}">
  <ds:schemaRefs>
    <ds:schemaRef ds:uri="http://schemas.microsoft.com/office/2006/documentManagement/types"/>
    <ds:schemaRef ds:uri="http://www.w3.org/XML/1998/namespace"/>
    <ds:schemaRef ds:uri="2f282d3b-eb4a-4b09-b61f-b9593442e286"/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9b239327-9e80-40e4-b1b7-4394fed77a3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14DBAA0-D8D7-43E8-8E0C-1805BD6A99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282d3b-eb4a-4b09-b61f-b9593442e286"/>
    <ds:schemaRef ds:uri="9b239327-9e80-40e4-b1b7-4394fed77a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Title</vt:lpstr>
      <vt:lpstr>Summary</vt:lpstr>
      <vt:lpstr>MCS13 50 MHz</vt:lpstr>
      <vt:lpstr>MCS13 100 MHz</vt:lpstr>
      <vt:lpstr>MCS13 200 MHz</vt:lpstr>
      <vt:lpstr>MCS13 400 MHz</vt:lpstr>
      <vt:lpstr>MCS10 50 MHz</vt:lpstr>
      <vt:lpstr>MCS10 100 MHz</vt:lpstr>
      <vt:lpstr>MCS10 200 MHz</vt:lpstr>
      <vt:lpstr>MCS10 400 MHz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 (RAN4 #93)</dc:creator>
  <cp:keywords>CTPClassification=CTP_NT</cp:keywords>
  <cp:lastModifiedBy>Huawei</cp:lastModifiedBy>
  <cp:lastPrinted>2020-02-28T01:37:32Z</cp:lastPrinted>
  <dcterms:created xsi:type="dcterms:W3CDTF">2019-11-11T10:49:25Z</dcterms:created>
  <dcterms:modified xsi:type="dcterms:W3CDTF">2020-02-29T10:37:16Z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3a941ad9-f9fc-4adc-970a-538206f933b9</vt:lpwstr>
  </property>
  <property fmtid="{D5CDD505-2E9C-101B-9397-08002B2CF9AE}" pid="3" name="CTP_TimeStamp">
    <vt:lpwstr>2020-02-14 10:11:01Z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ontentTypeId">
    <vt:lpwstr>0x010100F3E9551B3FDDA24EBF0A209BAAD637CA</vt:lpwstr>
  </property>
  <property fmtid="{D5CDD505-2E9C-101B-9397-08002B2CF9AE}" pid="8" name="_2015_ms_pID_725343">
    <vt:lpwstr>(2)cdl0Lv/o9NrHj0gRs2442aY0BEOtY1eAezJWpXaXXmyTvSuiFBq0/JDIzbD4yOQfTZwjgMQo
TP1Na36tIclRUT/5yiPzZHeS1/zef40JV00Gh5qd9+ia3iLRwsj6HcNuR0QHgln9+qx7qv4g
+slrJ/RbgoiHOWR1PU/QtpMzyHUenJsBSshv1RT5V8mFAVXas78TWzhpD6aeJF1UBgbgh0ci
rXuN8BzKGQilH6Qx28</vt:lpwstr>
  </property>
  <property fmtid="{D5CDD505-2E9C-101B-9397-08002B2CF9AE}" pid="9" name="_2015_ms_pID_7253431">
    <vt:lpwstr>JAr1iLolnyeQ4auTMWIvkbDJ1A56M869gMQbwCmqUPl6p8XfNy0gqs
aFx6NbMALN6yntuqMBRDGHTH4SpAZi3uNYipMqyMS6dtxJXXUB0+XmaqQ0bqMUlA1Sn5NBkd
YlZ0Uk78wEtYB59VrBC82/P3AS2ilqHqPOsSg8B5aa2PGoWUw2J5T5e6YjR1QJ0VqZI=</vt:lpwstr>
  </property>
  <property fmtid="{D5CDD505-2E9C-101B-9397-08002B2CF9AE}" pid="10" name="_NewReviewCycle">
    <vt:lpwstr/>
  </property>
  <property fmtid="{D5CDD505-2E9C-101B-9397-08002B2CF9AE}" pid="11" name="CTPClassification">
    <vt:lpwstr>CTP_NT</vt:lpwstr>
  </property>
  <property fmtid="{D5CDD505-2E9C-101B-9397-08002B2CF9AE}" pid="12" name="_readonly">
    <vt:lpwstr/>
  </property>
  <property fmtid="{D5CDD505-2E9C-101B-9397-08002B2CF9AE}" pid="13" name="_change">
    <vt:lpwstr/>
  </property>
  <property fmtid="{D5CDD505-2E9C-101B-9397-08002B2CF9AE}" pid="14" name="_full-control">
    <vt:lpwstr/>
  </property>
  <property fmtid="{D5CDD505-2E9C-101B-9397-08002B2CF9AE}" pid="15" name="sflag">
    <vt:lpwstr>1582770514</vt:lpwstr>
  </property>
</Properties>
</file>