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AN4\2020年会议\RAN4#94_Athens\Email Discussion\#95_NR Rel-16 Demod enh\LTE-NR coexistence\"/>
    </mc:Choice>
  </mc:AlternateContent>
  <bookViews>
    <workbookView xWindow="-120" yWindow="-120" windowWidth="20730" windowHeight="11760" activeTab="1"/>
  </bookViews>
  <sheets>
    <sheet name="Cover" sheetId="1" r:id="rId1"/>
    <sheet name="Summary" sheetId="2" r:id="rId2"/>
    <sheet name="Test1" sheetId="3" r:id="rId3"/>
    <sheet name="Test2" sheetId="11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7" i="11" l="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A31" i="1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A31" i="3"/>
  <c r="A32" i="3" s="1"/>
  <c r="A33" i="3" s="1"/>
  <c r="A34" i="3" s="1"/>
  <c r="O15" i="2"/>
  <c r="Q15" i="2" s="1"/>
  <c r="N15" i="2"/>
  <c r="M15" i="2"/>
  <c r="O14" i="2"/>
  <c r="Q14" i="2" s="1"/>
  <c r="N14" i="2"/>
  <c r="M14" i="2"/>
  <c r="O13" i="2"/>
  <c r="Q13" i="2" s="1"/>
  <c r="N13" i="2"/>
  <c r="M13" i="2"/>
  <c r="O12" i="2"/>
  <c r="Q12" i="2" s="1"/>
  <c r="N12" i="2"/>
  <c r="M12" i="2"/>
  <c r="K4" i="2"/>
  <c r="K7" i="2"/>
  <c r="L7" i="2"/>
  <c r="I4" i="2"/>
  <c r="L5" i="2"/>
  <c r="K5" i="2"/>
  <c r="I6" i="2"/>
  <c r="I5" i="2"/>
  <c r="J4" i="2"/>
  <c r="L4" i="2"/>
  <c r="D5" i="3"/>
  <c r="J7" i="2"/>
  <c r="L6" i="2"/>
  <c r="I7" i="2"/>
  <c r="J6" i="2"/>
  <c r="K6" i="2"/>
  <c r="J5" i="2"/>
  <c r="E57" i="11" l="1"/>
  <c r="D57" i="11"/>
  <c r="A35" i="3"/>
  <c r="A36" i="3" s="1"/>
  <c r="C57" i="11"/>
  <c r="B57" i="11"/>
  <c r="D5" i="2"/>
  <c r="D7" i="2"/>
  <c r="E5" i="2"/>
  <c r="E7" i="2"/>
  <c r="E57" i="3" l="1"/>
  <c r="C57" i="3"/>
  <c r="A37" i="3"/>
  <c r="A38" i="3" s="1"/>
  <c r="D57" i="3"/>
  <c r="N7" i="2"/>
  <c r="M7" i="2"/>
  <c r="O7" i="2"/>
  <c r="N5" i="2"/>
  <c r="O5" i="2"/>
  <c r="M5" i="2"/>
  <c r="A39" i="3"/>
  <c r="A40" i="3" s="1"/>
  <c r="E6" i="2"/>
  <c r="E4" i="2"/>
  <c r="A41" i="3" l="1"/>
  <c r="D6" i="2"/>
  <c r="M6" i="2" l="1"/>
  <c r="O6" i="2"/>
  <c r="N6" i="2"/>
  <c r="A42" i="3"/>
  <c r="A43" i="3" s="1"/>
  <c r="A44" i="3" s="1"/>
  <c r="A45" i="3" s="1"/>
  <c r="A46" i="3" l="1"/>
  <c r="A47" i="3" s="1"/>
  <c r="A48" i="3" s="1"/>
  <c r="A49" i="3" s="1"/>
  <c r="A50" i="3" s="1"/>
  <c r="A51" i="3" s="1"/>
  <c r="A52" i="3" s="1"/>
  <c r="A53" i="3" s="1"/>
  <c r="A54" i="3" s="1"/>
  <c r="A55" i="3" s="1"/>
  <c r="B57" i="3"/>
  <c r="D4" i="2"/>
  <c r="N4" i="2" l="1"/>
  <c r="O4" i="2"/>
  <c r="M4" i="2"/>
</calcChain>
</file>

<file path=xl/sharedStrings.xml><?xml version="1.0" encoding="utf-8"?>
<sst xmlns="http://schemas.openxmlformats.org/spreadsheetml/2006/main" count="110" uniqueCount="39">
  <si>
    <t>STD</t>
  </si>
  <si>
    <t>SPAN</t>
  </si>
  <si>
    <t>AVE</t>
  </si>
  <si>
    <t>Company 4</t>
  </si>
  <si>
    <t>Company 5</t>
  </si>
  <si>
    <t>Company 6</t>
  </si>
  <si>
    <t>Company 7</t>
  </si>
  <si>
    <t>Company 8</t>
  </si>
  <si>
    <t>Company 9</t>
  </si>
  <si>
    <t>Number of Rx Antenna</t>
  </si>
  <si>
    <t>2 Rx</t>
  </si>
  <si>
    <t>4 Rx</t>
  </si>
  <si>
    <t>Alignment results</t>
  </si>
  <si>
    <t>Impairment results</t>
  </si>
  <si>
    <t>Margin</t>
  </si>
  <si>
    <t>Req</t>
  </si>
  <si>
    <t xml:space="preserve">Absolute Throughput </t>
    <phoneticPr fontId="0" type="noConversion"/>
  </si>
  <si>
    <t>SNR [dB]</t>
    <phoneticPr fontId="0" type="noConversion"/>
  </si>
  <si>
    <t>2Rx</t>
  </si>
  <si>
    <t>4Rx</t>
  </si>
  <si>
    <t>SNR at 70% @ Max TP</t>
  </si>
  <si>
    <t>Test point</t>
  </si>
  <si>
    <t>Max tput</t>
  </si>
  <si>
    <t>bps</t>
  </si>
  <si>
    <t>Test1</t>
    <phoneticPr fontId="5" type="noConversion"/>
  </si>
  <si>
    <t>Huawei</t>
    <phoneticPr fontId="5" type="noConversion"/>
  </si>
  <si>
    <t>Company 2</t>
    <phoneticPr fontId="5" type="noConversion"/>
  </si>
  <si>
    <t>Test2</t>
    <phoneticPr fontId="5" type="noConversion"/>
  </si>
  <si>
    <t>Huawei</t>
    <phoneticPr fontId="5" type="noConversion"/>
  </si>
  <si>
    <t>Test number</t>
    <phoneticPr fontId="5" type="noConversion"/>
  </si>
  <si>
    <t>Test2</t>
    <phoneticPr fontId="5" type="noConversion"/>
  </si>
  <si>
    <t>Test2</t>
    <phoneticPr fontId="5" type="noConversion"/>
  </si>
  <si>
    <t>Test1</t>
    <phoneticPr fontId="5" type="noConversion"/>
  </si>
  <si>
    <t>Test1</t>
    <phoneticPr fontId="5" type="noConversion"/>
  </si>
  <si>
    <t>Test2</t>
    <phoneticPr fontId="5" type="noConversion"/>
  </si>
  <si>
    <t>Intel</t>
  </si>
  <si>
    <t>Ericsson</t>
  </si>
  <si>
    <t>Samsung</t>
    <phoneticPr fontId="5" type="noConversion"/>
  </si>
  <si>
    <t>Qualcomm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</si>
</sst>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"/>
    <numFmt numFmtId="178" formatCode="0.0_ "/>
  </numFmts>
  <fonts count="13">
    <font>
      <sz val="11"/>
      <color theme="1"/>
      <name val="等线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Aria"/>
      <family val="2"/>
      <charset val="134"/>
    </font>
    <font>
      <sz val="10"/>
      <name val="Aria"/>
      <charset val="134"/>
    </font>
    <font>
      <sz val="11"/>
      <color theme="1"/>
      <name val="Aria"/>
      <charset val="134"/>
    </font>
    <font>
      <sz val="11"/>
      <name val="Aria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9" fontId="1" fillId="0" borderId="0" xfId="1" applyNumberFormat="1" applyFont="1"/>
    <xf numFmtId="2" fontId="2" fillId="0" borderId="0" xfId="1" applyNumberFormat="1"/>
    <xf numFmtId="177" fontId="2" fillId="0" borderId="0" xfId="1" applyNumberFormat="1"/>
    <xf numFmtId="0" fontId="1" fillId="0" borderId="0" xfId="1" applyFont="1"/>
    <xf numFmtId="0" fontId="2" fillId="0" borderId="0" xfId="1"/>
    <xf numFmtId="0" fontId="0" fillId="0" borderId="10" xfId="1" applyFont="1" applyFill="1" applyBorder="1" applyAlignment="1">
      <alignment horizontal="center" vertical="center"/>
    </xf>
    <xf numFmtId="0" fontId="0" fillId="0" borderId="10" xfId="1" applyFont="1" applyBorder="1" applyAlignment="1">
      <alignment horizontal="center" vertical="center" textRotation="90"/>
    </xf>
    <xf numFmtId="0" fontId="0" fillId="0" borderId="10" xfId="0" applyBorder="1"/>
    <xf numFmtId="177" fontId="0" fillId="0" borderId="0" xfId="0" applyNumberFormat="1"/>
    <xf numFmtId="1" fontId="0" fillId="2" borderId="10" xfId="0" applyNumberFormat="1" applyFont="1" applyFill="1" applyBorder="1"/>
    <xf numFmtId="1" fontId="4" fillId="2" borderId="10" xfId="1" applyNumberFormat="1" applyFont="1" applyFill="1" applyBorder="1"/>
    <xf numFmtId="177" fontId="6" fillId="0" borderId="23" xfId="0" applyNumberFormat="1" applyFont="1" applyBorder="1" applyAlignment="1">
      <alignment horizontal="center"/>
    </xf>
    <xf numFmtId="177" fontId="6" fillId="0" borderId="24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2" borderId="18" xfId="1" applyNumberFormat="1" applyFont="1" applyFill="1" applyBorder="1" applyAlignment="1">
      <alignment horizontal="center"/>
    </xf>
    <xf numFmtId="177" fontId="6" fillId="2" borderId="7" xfId="1" applyNumberFormat="1" applyFont="1" applyFill="1" applyBorder="1" applyAlignment="1">
      <alignment horizontal="center"/>
    </xf>
    <xf numFmtId="177" fontId="6" fillId="2" borderId="8" xfId="1" applyNumberFormat="1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177" fontId="6" fillId="2" borderId="20" xfId="1" applyNumberFormat="1" applyFont="1" applyFill="1" applyBorder="1" applyAlignment="1">
      <alignment horizontal="center"/>
    </xf>
    <xf numFmtId="177" fontId="6" fillId="2" borderId="10" xfId="1" applyNumberFormat="1" applyFont="1" applyFill="1" applyBorder="1" applyAlignment="1">
      <alignment horizontal="center"/>
    </xf>
    <xf numFmtId="177" fontId="6" fillId="2" borderId="11" xfId="1" applyNumberFormat="1" applyFont="1" applyFill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177" fontId="6" fillId="0" borderId="30" xfId="0" applyNumberFormat="1" applyFont="1" applyBorder="1" applyAlignment="1">
      <alignment horizontal="center"/>
    </xf>
    <xf numFmtId="177" fontId="6" fillId="0" borderId="27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177" fontId="6" fillId="2" borderId="26" xfId="1" applyNumberFormat="1" applyFont="1" applyFill="1" applyBorder="1" applyAlignment="1">
      <alignment horizontal="center"/>
    </xf>
    <xf numFmtId="177" fontId="6" fillId="2" borderId="27" xfId="1" applyNumberFormat="1" applyFont="1" applyFill="1" applyBorder="1" applyAlignment="1">
      <alignment horizontal="center"/>
    </xf>
    <xf numFmtId="177" fontId="6" fillId="2" borderId="29" xfId="1" applyNumberFormat="1" applyFont="1" applyFill="1" applyBorder="1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textRotation="90" wrapText="1"/>
    </xf>
    <xf numFmtId="0" fontId="6" fillId="0" borderId="3" xfId="1" applyFont="1" applyFill="1" applyBorder="1" applyAlignment="1">
      <alignment horizontal="center" vertical="center" textRotation="90" wrapText="1"/>
    </xf>
    <xf numFmtId="176" fontId="6" fillId="2" borderId="2" xfId="1" applyNumberFormat="1" applyFont="1" applyFill="1" applyBorder="1" applyAlignment="1">
      <alignment horizontal="center" vertical="center" textRotation="90"/>
    </xf>
    <xf numFmtId="176" fontId="6" fillId="2" borderId="4" xfId="1" applyNumberFormat="1" applyFont="1" applyFill="1" applyBorder="1" applyAlignment="1">
      <alignment horizontal="center" vertical="center" textRotation="90"/>
    </xf>
    <xf numFmtId="176" fontId="6" fillId="2" borderId="22" xfId="1" applyNumberFormat="1" applyFont="1" applyFill="1" applyBorder="1" applyAlignment="1">
      <alignment horizontal="center" vertical="center" textRotation="90"/>
    </xf>
    <xf numFmtId="176" fontId="6" fillId="3" borderId="4" xfId="1" applyNumberFormat="1" applyFont="1" applyFill="1" applyBorder="1" applyAlignment="1">
      <alignment horizontal="center" vertical="center" textRotation="90"/>
    </xf>
    <xf numFmtId="177" fontId="6" fillId="0" borderId="7" xfId="0" applyNumberFormat="1" applyFont="1" applyBorder="1" applyAlignment="1">
      <alignment horizontal="center"/>
    </xf>
    <xf numFmtId="177" fontId="6" fillId="0" borderId="16" xfId="0" applyNumberFormat="1" applyFont="1" applyBorder="1" applyAlignment="1">
      <alignment horizontal="center"/>
    </xf>
    <xf numFmtId="177" fontId="6" fillId="4" borderId="6" xfId="1" applyNumberFormat="1" applyFont="1" applyFill="1" applyBorder="1" applyAlignment="1">
      <alignment horizontal="center"/>
    </xf>
    <xf numFmtId="177" fontId="6" fillId="4" borderId="19" xfId="1" applyNumberFormat="1" applyFont="1" applyFill="1" applyBorder="1" applyAlignment="1">
      <alignment horizontal="center"/>
    </xf>
    <xf numFmtId="177" fontId="6" fillId="4" borderId="9" xfId="1" applyNumberFormat="1" applyFont="1" applyFill="1" applyBorder="1" applyAlignment="1">
      <alignment horizontal="center"/>
    </xf>
    <xf numFmtId="177" fontId="6" fillId="4" borderId="21" xfId="1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/>
    </xf>
    <xf numFmtId="177" fontId="6" fillId="0" borderId="31" xfId="0" applyNumberFormat="1" applyFont="1" applyBorder="1" applyAlignment="1">
      <alignment horizontal="center"/>
    </xf>
    <xf numFmtId="177" fontId="6" fillId="4" borderId="30" xfId="1" applyNumberFormat="1" applyFont="1" applyFill="1" applyBorder="1" applyAlignment="1">
      <alignment horizontal="center"/>
    </xf>
    <xf numFmtId="177" fontId="6" fillId="4" borderId="32" xfId="1" applyNumberFormat="1" applyFont="1" applyFill="1" applyBorder="1" applyAlignment="1">
      <alignment horizontal="center"/>
    </xf>
    <xf numFmtId="9" fontId="9" fillId="0" borderId="0" xfId="0" applyNumberFormat="1" applyFont="1" applyAlignment="1">
      <alignment horizontal="right" wrapText="1"/>
    </xf>
    <xf numFmtId="177" fontId="10" fillId="0" borderId="0" xfId="1" applyNumberFormat="1" applyFont="1" applyBorder="1"/>
    <xf numFmtId="9" fontId="11" fillId="0" borderId="0" xfId="0" applyNumberFormat="1" applyFont="1" applyAlignment="1">
      <alignment horizontal="right"/>
    </xf>
    <xf numFmtId="0" fontId="11" fillId="0" borderId="0" xfId="1" applyFont="1" applyAlignment="1">
      <alignment horizontal="right"/>
    </xf>
    <xf numFmtId="9" fontId="12" fillId="0" borderId="0" xfId="1" applyNumberFormat="1" applyFont="1" applyAlignment="1">
      <alignment horizontal="right"/>
    </xf>
    <xf numFmtId="177" fontId="12" fillId="0" borderId="0" xfId="1" applyNumberFormat="1" applyFont="1" applyBorder="1"/>
    <xf numFmtId="0" fontId="12" fillId="0" borderId="0" xfId="1" applyFont="1" applyAlignment="1">
      <alignment horizontal="right"/>
    </xf>
    <xf numFmtId="1" fontId="11" fillId="0" borderId="0" xfId="0" applyNumberFormat="1" applyFont="1" applyFill="1" applyAlignment="1"/>
    <xf numFmtId="0" fontId="11" fillId="0" borderId="0" xfId="1" applyFont="1"/>
    <xf numFmtId="0" fontId="10" fillId="0" borderId="0" xfId="1" applyFont="1"/>
    <xf numFmtId="0" fontId="11" fillId="0" borderId="0" xfId="0" applyFont="1" applyBorder="1"/>
    <xf numFmtId="0" fontId="11" fillId="0" borderId="0" xfId="0" applyFont="1"/>
    <xf numFmtId="9" fontId="11" fillId="0" borderId="0" xfId="0" applyNumberFormat="1" applyFont="1" applyAlignment="1">
      <alignment horizontal="right" wrapText="1"/>
    </xf>
    <xf numFmtId="0" fontId="6" fillId="0" borderId="33" xfId="0" applyFont="1" applyBorder="1" applyAlignment="1">
      <alignment horizontal="center" vertical="center"/>
    </xf>
    <xf numFmtId="178" fontId="0" fillId="0" borderId="0" xfId="0" applyNumberFormat="1"/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0" fillId="0" borderId="17" xfId="1" applyFont="1" applyFill="1" applyBorder="1" applyAlignment="1">
      <alignment horizontal="center" vertical="center" textRotation="90" wrapText="1"/>
    </xf>
    <xf numFmtId="0" fontId="0" fillId="0" borderId="9" xfId="1" applyFont="1" applyFill="1" applyBorder="1" applyAlignment="1">
      <alignment horizontal="center" vertical="center" textRotation="90" wrapText="1"/>
    </xf>
    <xf numFmtId="9" fontId="3" fillId="0" borderId="0" xfId="1" applyNumberFormat="1" applyFont="1" applyAlignment="1">
      <alignment horizontal="center"/>
    </xf>
    <xf numFmtId="9" fontId="1" fillId="0" borderId="0" xfId="1" applyNumberFormat="1" applyFont="1" applyAlignment="1">
      <alignment horizontal="center"/>
    </xf>
    <xf numFmtId="177" fontId="6" fillId="5" borderId="23" xfId="0" applyNumberFormat="1" applyFont="1" applyFill="1" applyBorder="1" applyAlignment="1">
      <alignment horizontal="center"/>
    </xf>
    <xf numFmtId="177" fontId="6" fillId="5" borderId="10" xfId="0" applyNumberFormat="1" applyFont="1" applyFill="1" applyBorder="1" applyAlignment="1">
      <alignment horizontal="center"/>
    </xf>
    <xf numFmtId="177" fontId="6" fillId="5" borderId="27" xfId="0" applyNumberFormat="1" applyFont="1" applyFill="1" applyBorder="1" applyAlignment="1">
      <alignment horizontal="center"/>
    </xf>
    <xf numFmtId="177" fontId="6" fillId="5" borderId="7" xfId="0" applyNumberFormat="1" applyFont="1" applyFill="1" applyBorder="1" applyAlignment="1">
      <alignment horizontal="center"/>
    </xf>
  </cellXfs>
  <cellStyles count="2">
    <cellStyle name="Normal_Chan_est_experiments_Cases 46.1 - 46.5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Test1!$B$28:$B$29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Test1!$B$30:$B$55</c:f>
              <c:numCache>
                <c:formatCode>0</c:formatCode>
                <c:ptCount val="26"/>
                <c:pt idx="0">
                  <c:v>49440</c:v>
                </c:pt>
                <c:pt idx="1">
                  <c:v>115689</c:v>
                </c:pt>
                <c:pt idx="2">
                  <c:v>199737</c:v>
                </c:pt>
                <c:pt idx="3">
                  <c:v>286752</c:v>
                </c:pt>
                <c:pt idx="4">
                  <c:v>360417</c:v>
                </c:pt>
                <c:pt idx="5">
                  <c:v>416284</c:v>
                </c:pt>
                <c:pt idx="6">
                  <c:v>507254</c:v>
                </c:pt>
                <c:pt idx="7">
                  <c:v>576964</c:v>
                </c:pt>
                <c:pt idx="8">
                  <c:v>644203</c:v>
                </c:pt>
                <c:pt idx="9">
                  <c:v>698092</c:v>
                </c:pt>
                <c:pt idx="10">
                  <c:v>738633</c:v>
                </c:pt>
                <c:pt idx="11">
                  <c:v>778680</c:v>
                </c:pt>
                <c:pt idx="12">
                  <c:v>815265</c:v>
                </c:pt>
                <c:pt idx="13">
                  <c:v>846412</c:v>
                </c:pt>
                <c:pt idx="14">
                  <c:v>845424</c:v>
                </c:pt>
                <c:pt idx="15">
                  <c:v>858772</c:v>
                </c:pt>
                <c:pt idx="16">
                  <c:v>860255</c:v>
                </c:pt>
                <c:pt idx="17">
                  <c:v>861739</c:v>
                </c:pt>
                <c:pt idx="18">
                  <c:v>864211</c:v>
                </c:pt>
                <c:pt idx="19">
                  <c:v>865200</c:v>
                </c:pt>
                <c:pt idx="20">
                  <c:v>864705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9F4-4F78-A0FC-593F288FFFAC}"/>
            </c:ext>
          </c:extLst>
        </c:ser>
        <c:ser>
          <c:idx val="2"/>
          <c:order val="1"/>
          <c:tx>
            <c:strRef>
              <c:f>Test1!$C$28:$C$29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Test1!$C$30:$C$55</c:f>
              <c:numCache>
                <c:formatCode>0</c:formatCode>
                <c:ptCount val="26"/>
                <c:pt idx="0">
                  <c:v>254121</c:v>
                </c:pt>
                <c:pt idx="1">
                  <c:v>347068</c:v>
                </c:pt>
                <c:pt idx="2">
                  <c:v>440015</c:v>
                </c:pt>
                <c:pt idx="3">
                  <c:v>517636</c:v>
                </c:pt>
                <c:pt idx="4">
                  <c:v>600201</c:v>
                </c:pt>
                <c:pt idx="5">
                  <c:v>677327</c:v>
                </c:pt>
                <c:pt idx="6">
                  <c:v>758409</c:v>
                </c:pt>
                <c:pt idx="7">
                  <c:v>808344</c:v>
                </c:pt>
                <c:pt idx="8">
                  <c:v>837019</c:v>
                </c:pt>
                <c:pt idx="9">
                  <c:v>853334</c:v>
                </c:pt>
                <c:pt idx="10">
                  <c:v>862233</c:v>
                </c:pt>
                <c:pt idx="11">
                  <c:v>865200</c:v>
                </c:pt>
                <c:pt idx="12">
                  <c:v>865200</c:v>
                </c:pt>
                <c:pt idx="13">
                  <c:v>865200</c:v>
                </c:pt>
                <c:pt idx="14">
                  <c:v>865200</c:v>
                </c:pt>
                <c:pt idx="15">
                  <c:v>865200</c:v>
                </c:pt>
                <c:pt idx="16">
                  <c:v>865200</c:v>
                </c:pt>
                <c:pt idx="17">
                  <c:v>865200</c:v>
                </c:pt>
                <c:pt idx="18">
                  <c:v>865200</c:v>
                </c:pt>
                <c:pt idx="19">
                  <c:v>865200</c:v>
                </c:pt>
                <c:pt idx="20">
                  <c:v>865200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9F4-4F78-A0FC-593F288FFFAC}"/>
            </c:ext>
          </c:extLst>
        </c:ser>
        <c:ser>
          <c:idx val="4"/>
          <c:order val="2"/>
          <c:tx>
            <c:strRef>
              <c:f>Test1!$D$28:$D$29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Test1!$D$30:$D$55</c:f>
              <c:numCache>
                <c:formatCode>0</c:formatCode>
                <c:ptCount val="26"/>
                <c:pt idx="0">
                  <c:v>25400</c:v>
                </c:pt>
                <c:pt idx="1">
                  <c:v>89789</c:v>
                </c:pt>
                <c:pt idx="2">
                  <c:v>184840</c:v>
                </c:pt>
                <c:pt idx="3">
                  <c:v>271030</c:v>
                </c:pt>
                <c:pt idx="4">
                  <c:v>358010</c:v>
                </c:pt>
                <c:pt idx="5">
                  <c:v>438030</c:v>
                </c:pt>
                <c:pt idx="6">
                  <c:v>523379.99999999994</c:v>
                </c:pt>
                <c:pt idx="7">
                  <c:v>641630</c:v>
                </c:pt>
                <c:pt idx="8">
                  <c:v>748090</c:v>
                </c:pt>
                <c:pt idx="9">
                  <c:v>816030</c:v>
                </c:pt>
                <c:pt idx="10">
                  <c:v>853330</c:v>
                </c:pt>
                <c:pt idx="11">
                  <c:v>861640</c:v>
                </c:pt>
                <c:pt idx="12">
                  <c:v>864890</c:v>
                </c:pt>
                <c:pt idx="13">
                  <c:v>865120</c:v>
                </c:pt>
                <c:pt idx="14">
                  <c:v>865200</c:v>
                </c:pt>
                <c:pt idx="15">
                  <c:v>865200</c:v>
                </c:pt>
                <c:pt idx="16">
                  <c:v>865200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9F4-4F78-A0FC-593F288FFFAC}"/>
            </c:ext>
          </c:extLst>
        </c:ser>
        <c:ser>
          <c:idx val="5"/>
          <c:order val="3"/>
          <c:tx>
            <c:strRef>
              <c:f>Test1!$E$28:$E$29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Test1!$E$30:$E$55</c:f>
              <c:numCache>
                <c:formatCode>0</c:formatCode>
                <c:ptCount val="26"/>
                <c:pt idx="0">
                  <c:v>177610</c:v>
                </c:pt>
                <c:pt idx="1">
                  <c:v>273460</c:v>
                </c:pt>
                <c:pt idx="2">
                  <c:v>371420</c:v>
                </c:pt>
                <c:pt idx="3">
                  <c:v>461130</c:v>
                </c:pt>
                <c:pt idx="4">
                  <c:v>557680</c:v>
                </c:pt>
                <c:pt idx="5">
                  <c:v>705550</c:v>
                </c:pt>
                <c:pt idx="6">
                  <c:v>818540</c:v>
                </c:pt>
                <c:pt idx="7">
                  <c:v>850910</c:v>
                </c:pt>
                <c:pt idx="8">
                  <c:v>864270</c:v>
                </c:pt>
                <c:pt idx="9">
                  <c:v>864960</c:v>
                </c:pt>
                <c:pt idx="10">
                  <c:v>865200</c:v>
                </c:pt>
                <c:pt idx="11">
                  <c:v>865200</c:v>
                </c:pt>
                <c:pt idx="12">
                  <c:v>865200</c:v>
                </c:pt>
                <c:pt idx="13">
                  <c:v>865200</c:v>
                </c:pt>
                <c:pt idx="14">
                  <c:v>865200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9F4-4F78-A0FC-593F288FFFAC}"/>
            </c:ext>
          </c:extLst>
        </c:ser>
        <c:ser>
          <c:idx val="7"/>
          <c:order val="4"/>
          <c:tx>
            <c:strRef>
              <c:f>Test1!$F$28:$F$29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Test1!$F$30:$F$55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9F4-4F78-A0FC-593F288FFFAC}"/>
            </c:ext>
          </c:extLst>
        </c:ser>
        <c:ser>
          <c:idx val="8"/>
          <c:order val="5"/>
          <c:tx>
            <c:strRef>
              <c:f>Test1!$G$28:$G$29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Test1!$G$30:$G$55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9F4-4F78-A0FC-593F288FFFAC}"/>
            </c:ext>
          </c:extLst>
        </c:ser>
        <c:ser>
          <c:idx val="10"/>
          <c:order val="6"/>
          <c:tx>
            <c:strRef>
              <c:f>Test1!$H$28:$H$29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Test1!$H$30:$H$55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09F4-4F78-A0FC-593F288FFFAC}"/>
            </c:ext>
          </c:extLst>
        </c:ser>
        <c:ser>
          <c:idx val="11"/>
          <c:order val="7"/>
          <c:tx>
            <c:strRef>
              <c:f>Test1!$I$28:$I$29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Test1!$I$30:$I$55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09F4-4F78-A0FC-593F288FFFAC}"/>
            </c:ext>
          </c:extLst>
        </c:ser>
        <c:ser>
          <c:idx val="13"/>
          <c:order val="8"/>
          <c:tx>
            <c:strRef>
              <c:f>Test1!$J$28:$J$29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Test1!$J$30:$J$55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09F4-4F78-A0FC-593F288FFFAC}"/>
            </c:ext>
          </c:extLst>
        </c:ser>
        <c:ser>
          <c:idx val="14"/>
          <c:order val="9"/>
          <c:tx>
            <c:strRef>
              <c:f>Test1!$K$28:$K$29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Test1!$K$30:$K$55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09F4-4F78-A0FC-593F288FFFAC}"/>
            </c:ext>
          </c:extLst>
        </c:ser>
        <c:ser>
          <c:idx val="0"/>
          <c:order val="10"/>
          <c:tx>
            <c:strRef>
              <c:f>Test1!$L$28:$L$29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Test1!$L$30:$L$55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09F4-4F78-A0FC-593F288FFFAC}"/>
            </c:ext>
          </c:extLst>
        </c:ser>
        <c:ser>
          <c:idx val="3"/>
          <c:order val="11"/>
          <c:tx>
            <c:strRef>
              <c:f>Test1!$M$28:$M$29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Test1!$M$30:$M$55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09F4-4F78-A0FC-593F288FFFAC}"/>
            </c:ext>
          </c:extLst>
        </c:ser>
        <c:ser>
          <c:idx val="6"/>
          <c:order val="12"/>
          <c:tx>
            <c:strRef>
              <c:f>Test1!$N$28:$N$29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Test1!$N$30:$N$55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09F4-4F78-A0FC-593F288FFFAC}"/>
            </c:ext>
          </c:extLst>
        </c:ser>
        <c:ser>
          <c:idx val="9"/>
          <c:order val="13"/>
          <c:tx>
            <c:strRef>
              <c:f>Test1!$O$28:$O$29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Test1!$O$30:$O$55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09F4-4F78-A0FC-593F288FFFAC}"/>
            </c:ext>
          </c:extLst>
        </c:ser>
        <c:ser>
          <c:idx val="12"/>
          <c:order val="14"/>
          <c:tx>
            <c:strRef>
              <c:f>Test1!$P$28:$P$29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Test1!$P$30:$P$55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09F4-4F78-A0FC-593F288FFFAC}"/>
            </c:ext>
          </c:extLst>
        </c:ser>
        <c:ser>
          <c:idx val="15"/>
          <c:order val="15"/>
          <c:tx>
            <c:strRef>
              <c:f>Test1!$Q$28:$Q$29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Test1!$Q$30:$Q$55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09F4-4F78-A0FC-593F288FFFAC}"/>
            </c:ext>
          </c:extLst>
        </c:ser>
        <c:ser>
          <c:idx val="16"/>
          <c:order val="16"/>
          <c:tx>
            <c:strRef>
              <c:f>Test1!$R$28:$R$29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Test1!$R$30:$R$55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09F4-4F78-A0FC-593F288FFFAC}"/>
            </c:ext>
          </c:extLst>
        </c:ser>
        <c:ser>
          <c:idx val="17"/>
          <c:order val="17"/>
          <c:tx>
            <c:strRef>
              <c:f>Test1!$S$28:$S$29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Test1!$A$30:$A$55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Test1!$S$30:$S$55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1-09F4-4F78-A0FC-593F288FF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151728"/>
        <c:axId val="206152288"/>
      </c:scatterChart>
      <c:valAx>
        <c:axId val="206151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206152288"/>
        <c:crosses val="autoZero"/>
        <c:crossBetween val="midCat"/>
        <c:majorUnit val="1"/>
      </c:valAx>
      <c:valAx>
        <c:axId val="20615228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206151728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Test2!$B$28:$B$29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Test2!$B$30:$B$55</c:f>
              <c:numCache>
                <c:formatCode>0</c:formatCode>
                <c:ptCount val="26"/>
                <c:pt idx="0">
                  <c:v>73224</c:v>
                </c:pt>
                <c:pt idx="1">
                  <c:v>152928</c:v>
                </c:pt>
                <c:pt idx="2">
                  <c:v>263736</c:v>
                </c:pt>
                <c:pt idx="3">
                  <c:v>368064</c:v>
                </c:pt>
                <c:pt idx="4">
                  <c:v>462672</c:v>
                </c:pt>
                <c:pt idx="5">
                  <c:v>569592</c:v>
                </c:pt>
                <c:pt idx="6">
                  <c:v>651240</c:v>
                </c:pt>
                <c:pt idx="7">
                  <c:v>743904</c:v>
                </c:pt>
                <c:pt idx="8">
                  <c:v>822312</c:v>
                </c:pt>
                <c:pt idx="9">
                  <c:v>916272</c:v>
                </c:pt>
                <c:pt idx="10">
                  <c:v>983664</c:v>
                </c:pt>
                <c:pt idx="11">
                  <c:v>1035504</c:v>
                </c:pt>
                <c:pt idx="12">
                  <c:v>1074384</c:v>
                </c:pt>
                <c:pt idx="13">
                  <c:v>1105488</c:v>
                </c:pt>
                <c:pt idx="14">
                  <c:v>1118448</c:v>
                </c:pt>
                <c:pt idx="15">
                  <c:v>1120392</c:v>
                </c:pt>
                <c:pt idx="16">
                  <c:v>1132056</c:v>
                </c:pt>
                <c:pt idx="17">
                  <c:v>1131408</c:v>
                </c:pt>
                <c:pt idx="18">
                  <c:v>1132704</c:v>
                </c:pt>
                <c:pt idx="19">
                  <c:v>1134000</c:v>
                </c:pt>
                <c:pt idx="20">
                  <c:v>1134000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387-4D45-B9BE-8698B450C242}"/>
            </c:ext>
          </c:extLst>
        </c:ser>
        <c:ser>
          <c:idx val="2"/>
          <c:order val="1"/>
          <c:tx>
            <c:strRef>
              <c:f>Test2!$C$28:$C$29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Test2!$C$30:$C$55</c:f>
              <c:numCache>
                <c:formatCode>0</c:formatCode>
                <c:ptCount val="26"/>
                <c:pt idx="0">
                  <c:v>351864</c:v>
                </c:pt>
                <c:pt idx="1">
                  <c:v>459431</c:v>
                </c:pt>
                <c:pt idx="2">
                  <c:v>554040</c:v>
                </c:pt>
                <c:pt idx="3">
                  <c:v>678456</c:v>
                </c:pt>
                <c:pt idx="4">
                  <c:v>782136</c:v>
                </c:pt>
                <c:pt idx="5">
                  <c:v>886463</c:v>
                </c:pt>
                <c:pt idx="6">
                  <c:v>984312</c:v>
                </c:pt>
                <c:pt idx="7">
                  <c:v>1073088</c:v>
                </c:pt>
                <c:pt idx="8">
                  <c:v>1102248</c:v>
                </c:pt>
                <c:pt idx="9">
                  <c:v>1124280</c:v>
                </c:pt>
                <c:pt idx="10">
                  <c:v>1132704</c:v>
                </c:pt>
                <c:pt idx="11">
                  <c:v>1134000</c:v>
                </c:pt>
                <c:pt idx="12">
                  <c:v>1134000</c:v>
                </c:pt>
                <c:pt idx="13">
                  <c:v>1133352</c:v>
                </c:pt>
                <c:pt idx="14">
                  <c:v>1134000</c:v>
                </c:pt>
                <c:pt idx="15">
                  <c:v>1134000</c:v>
                </c:pt>
                <c:pt idx="16">
                  <c:v>1134000</c:v>
                </c:pt>
                <c:pt idx="17">
                  <c:v>1134000</c:v>
                </c:pt>
                <c:pt idx="18">
                  <c:v>1134000</c:v>
                </c:pt>
                <c:pt idx="19">
                  <c:v>1134000</c:v>
                </c:pt>
                <c:pt idx="20">
                  <c:v>1134000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387-4D45-B9BE-8698B450C242}"/>
            </c:ext>
          </c:extLst>
        </c:ser>
        <c:ser>
          <c:idx val="4"/>
          <c:order val="2"/>
          <c:tx>
            <c:strRef>
              <c:f>Test2!$D$28:$D$29</c:f>
              <c:strCache>
                <c:ptCount val="2"/>
                <c:pt idx="0">
                  <c:v>Company 2</c:v>
                </c:pt>
                <c:pt idx="1">
                  <c:v>2Rx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Test2!$D$30:$D$55</c:f>
              <c:numCache>
                <c:formatCode>0</c:formatCode>
                <c:ptCount val="26"/>
                <c:pt idx="0">
                  <c:v>29808</c:v>
                </c:pt>
                <c:pt idx="1">
                  <c:v>110900</c:v>
                </c:pt>
                <c:pt idx="2">
                  <c:v>233120</c:v>
                </c:pt>
                <c:pt idx="3">
                  <c:v>347030</c:v>
                </c:pt>
                <c:pt idx="4">
                  <c:v>463000</c:v>
                </c:pt>
                <c:pt idx="5">
                  <c:v>568840</c:v>
                </c:pt>
                <c:pt idx="6">
                  <c:v>681370</c:v>
                </c:pt>
                <c:pt idx="7">
                  <c:v>836120</c:v>
                </c:pt>
                <c:pt idx="8">
                  <c:v>975730</c:v>
                </c:pt>
                <c:pt idx="9">
                  <c:v>1065900</c:v>
                </c:pt>
                <c:pt idx="10">
                  <c:v>1116200</c:v>
                </c:pt>
                <c:pt idx="11">
                  <c:v>1128500</c:v>
                </c:pt>
                <c:pt idx="12">
                  <c:v>1133400</c:v>
                </c:pt>
                <c:pt idx="13">
                  <c:v>1133900</c:v>
                </c:pt>
                <c:pt idx="14">
                  <c:v>1134000</c:v>
                </c:pt>
                <c:pt idx="15">
                  <c:v>1134000</c:v>
                </c:pt>
                <c:pt idx="16">
                  <c:v>1134000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387-4D45-B9BE-8698B450C242}"/>
            </c:ext>
          </c:extLst>
        </c:ser>
        <c:ser>
          <c:idx val="5"/>
          <c:order val="3"/>
          <c:tx>
            <c:strRef>
              <c:f>Test2!$E$28:$E$29</c:f>
              <c:strCache>
                <c:ptCount val="2"/>
                <c:pt idx="0">
                  <c:v>Company 2</c:v>
                </c:pt>
                <c:pt idx="1">
                  <c:v>4Rx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Test2!$E$30:$E$55</c:f>
              <c:numCache>
                <c:formatCode>0</c:formatCode>
                <c:ptCount val="26"/>
                <c:pt idx="0">
                  <c:v>223400</c:v>
                </c:pt>
                <c:pt idx="1">
                  <c:v>350120</c:v>
                </c:pt>
                <c:pt idx="2">
                  <c:v>480250</c:v>
                </c:pt>
                <c:pt idx="3">
                  <c:v>595340</c:v>
                </c:pt>
                <c:pt idx="4">
                  <c:v>719600</c:v>
                </c:pt>
                <c:pt idx="5">
                  <c:v>917110</c:v>
                </c:pt>
                <c:pt idx="6">
                  <c:v>1070100</c:v>
                </c:pt>
                <c:pt idx="7">
                  <c:v>1114400</c:v>
                </c:pt>
                <c:pt idx="8">
                  <c:v>1132800</c:v>
                </c:pt>
                <c:pt idx="9">
                  <c:v>1133700</c:v>
                </c:pt>
                <c:pt idx="10">
                  <c:v>1134000</c:v>
                </c:pt>
                <c:pt idx="11">
                  <c:v>1134000</c:v>
                </c:pt>
                <c:pt idx="12">
                  <c:v>1134000</c:v>
                </c:pt>
                <c:pt idx="13">
                  <c:v>1134000</c:v>
                </c:pt>
                <c:pt idx="14">
                  <c:v>1134000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387-4D45-B9BE-8698B450C242}"/>
            </c:ext>
          </c:extLst>
        </c:ser>
        <c:ser>
          <c:idx val="7"/>
          <c:order val="4"/>
          <c:tx>
            <c:strRef>
              <c:f>Test2!$F$28:$F$29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Test2!$F$30:$F$55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A387-4D45-B9BE-8698B450C242}"/>
            </c:ext>
          </c:extLst>
        </c:ser>
        <c:ser>
          <c:idx val="8"/>
          <c:order val="5"/>
          <c:tx>
            <c:strRef>
              <c:f>Test2!$G$28:$G$29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Test2!$G$30:$G$55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A387-4D45-B9BE-8698B450C242}"/>
            </c:ext>
          </c:extLst>
        </c:ser>
        <c:ser>
          <c:idx val="10"/>
          <c:order val="6"/>
          <c:tx>
            <c:strRef>
              <c:f>Test2!$H$28:$H$29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Test2!$H$30:$H$55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A387-4D45-B9BE-8698B450C242}"/>
            </c:ext>
          </c:extLst>
        </c:ser>
        <c:ser>
          <c:idx val="11"/>
          <c:order val="7"/>
          <c:tx>
            <c:strRef>
              <c:f>Test2!$I$28:$I$29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Test2!$I$30:$I$55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A387-4D45-B9BE-8698B450C242}"/>
            </c:ext>
          </c:extLst>
        </c:ser>
        <c:ser>
          <c:idx val="13"/>
          <c:order val="8"/>
          <c:tx>
            <c:strRef>
              <c:f>Test2!$J$28:$J$29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Test2!$J$30:$J$55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A387-4D45-B9BE-8698B450C242}"/>
            </c:ext>
          </c:extLst>
        </c:ser>
        <c:ser>
          <c:idx val="14"/>
          <c:order val="9"/>
          <c:tx>
            <c:strRef>
              <c:f>Test2!$K$28:$K$29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Test2!$K$30:$K$55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A387-4D45-B9BE-8698B450C242}"/>
            </c:ext>
          </c:extLst>
        </c:ser>
        <c:ser>
          <c:idx val="0"/>
          <c:order val="10"/>
          <c:tx>
            <c:strRef>
              <c:f>Test2!$L$28:$L$29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Test2!$L$30:$L$55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A387-4D45-B9BE-8698B450C242}"/>
            </c:ext>
          </c:extLst>
        </c:ser>
        <c:ser>
          <c:idx val="3"/>
          <c:order val="11"/>
          <c:tx>
            <c:strRef>
              <c:f>Test2!$M$28:$M$29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Test2!$M$30:$M$55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A387-4D45-B9BE-8698B450C242}"/>
            </c:ext>
          </c:extLst>
        </c:ser>
        <c:ser>
          <c:idx val="6"/>
          <c:order val="12"/>
          <c:tx>
            <c:strRef>
              <c:f>Test2!$N$28:$N$29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Test2!$N$30:$N$55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A387-4D45-B9BE-8698B450C242}"/>
            </c:ext>
          </c:extLst>
        </c:ser>
        <c:ser>
          <c:idx val="9"/>
          <c:order val="13"/>
          <c:tx>
            <c:strRef>
              <c:f>Test2!$O$28:$O$29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Test2!$O$30:$O$55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A387-4D45-B9BE-8698B450C242}"/>
            </c:ext>
          </c:extLst>
        </c:ser>
        <c:ser>
          <c:idx val="12"/>
          <c:order val="14"/>
          <c:tx>
            <c:strRef>
              <c:f>Test2!$P$28:$P$29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Test2!$P$30:$P$55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A387-4D45-B9BE-8698B450C242}"/>
            </c:ext>
          </c:extLst>
        </c:ser>
        <c:ser>
          <c:idx val="15"/>
          <c:order val="15"/>
          <c:tx>
            <c:strRef>
              <c:f>Test2!$Q$28:$Q$29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Test2!$Q$30:$Q$55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A387-4D45-B9BE-8698B450C242}"/>
            </c:ext>
          </c:extLst>
        </c:ser>
        <c:ser>
          <c:idx val="16"/>
          <c:order val="16"/>
          <c:tx>
            <c:strRef>
              <c:f>Test2!$R$28:$R$29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Test2!$R$30:$R$55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A387-4D45-B9BE-8698B450C242}"/>
            </c:ext>
          </c:extLst>
        </c:ser>
        <c:ser>
          <c:idx val="17"/>
          <c:order val="17"/>
          <c:tx>
            <c:strRef>
              <c:f>Test2!$S$28:$S$29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Test2!$A$30:$A$55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Test2!$S$30:$S$55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1-A387-4D45-B9BE-8698B450C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087184"/>
        <c:axId val="205660320"/>
      </c:scatterChart>
      <c:valAx>
        <c:axId val="264087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205660320"/>
        <c:crosses val="autoZero"/>
        <c:crossBetween val="midCat"/>
        <c:majorUnit val="1"/>
      </c:valAx>
      <c:valAx>
        <c:axId val="20566032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264087184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38100</xdr:colOff>
      <xdr:row>29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8B3CBF07-2256-4005-9BB0-1BA5856177F8}"/>
            </a:ext>
          </a:extLst>
        </xdr:cNvPr>
        <xdr:cNvSpPr txBox="1"/>
      </xdr:nvSpPr>
      <xdr:spPr>
        <a:xfrm>
          <a:off x="609600" y="190500"/>
          <a:ext cx="4914900" cy="545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RAN4#94-e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R4-200xxxx 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Electronic Meeting, Feb.24th – Mar.6th 2020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    8.18.1.3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	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Huawei, HiSilicon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 	    Updated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ummary of simulation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results for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LTE-NR coexistence for TDD 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    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summarizes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results for </a:t>
          </a:r>
          <a:r>
            <a:rPr lang="en-US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LTE-NR coexistence for</a:t>
          </a:r>
          <a:r>
            <a:rPr lang="en-US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TDD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R4-1912711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WF on LTE-NR coexistence for TDD", </a:t>
          </a:r>
          <a:r>
            <a:rPr lang="en-US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Huawei, HiSilicon, Ericsson, Samsung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RAN4#92Bis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October 2019.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R4-1915862 "Summary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simulation results for LTE-NR coexistence for TDD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", Huawei, HiSilicon, RAN4#93, November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2019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[3] R4-2001861 "Simulation results for TDD LTE-NR coexistence", Qualcomm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CN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56D65922-F375-4672-ADC3-01F67AA43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349129BA-D95D-4CD0-8F04-C469B5AC4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2" sqref="M12"/>
    </sheetView>
  </sheetViews>
  <sheetFormatPr defaultRowHeight="13.5"/>
  <sheetData/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4"/>
  <sheetViews>
    <sheetView tabSelected="1" workbookViewId="0">
      <selection activeCell="O22" sqref="O22"/>
    </sheetView>
  </sheetViews>
  <sheetFormatPr defaultRowHeight="13.5"/>
  <cols>
    <col min="3" max="3" width="13.125" customWidth="1"/>
  </cols>
  <sheetData>
    <row r="2" spans="2:18" ht="23.25" thickBot="1">
      <c r="B2" s="68" t="s">
        <v>12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31"/>
      <c r="Q2" s="31"/>
    </row>
    <row r="3" spans="2:18" ht="65.099999999999994" customHeight="1" thickBot="1">
      <c r="B3" s="32" t="s">
        <v>9</v>
      </c>
      <c r="C3" s="32" t="s">
        <v>29</v>
      </c>
      <c r="D3" s="33" t="s">
        <v>28</v>
      </c>
      <c r="E3" s="34" t="s">
        <v>35</v>
      </c>
      <c r="F3" s="34" t="s">
        <v>36</v>
      </c>
      <c r="G3" s="34" t="s">
        <v>37</v>
      </c>
      <c r="H3" s="34" t="s">
        <v>38</v>
      </c>
      <c r="I3" s="34" t="s">
        <v>5</v>
      </c>
      <c r="J3" s="34" t="s">
        <v>6</v>
      </c>
      <c r="K3" s="34" t="s">
        <v>7</v>
      </c>
      <c r="L3" s="34" t="s">
        <v>8</v>
      </c>
      <c r="M3" s="35" t="s">
        <v>0</v>
      </c>
      <c r="N3" s="35" t="s">
        <v>1</v>
      </c>
      <c r="O3" s="36" t="s">
        <v>2</v>
      </c>
      <c r="P3" s="31"/>
      <c r="Q3" s="31"/>
    </row>
    <row r="4" spans="2:18" ht="15">
      <c r="B4" s="65" t="s">
        <v>10</v>
      </c>
      <c r="C4" s="12" t="s">
        <v>32</v>
      </c>
      <c r="D4" s="13">
        <f ca="1">INDIRECT("'"&amp;C4&amp;"'!B57")</f>
        <v>-2.5620708588967864</v>
      </c>
      <c r="E4" s="12">
        <f ca="1">INDIRECT("'"&amp;C4&amp;"'!D57")</f>
        <v>-3.2845169479207454</v>
      </c>
      <c r="F4" s="12">
        <v>-3.4</v>
      </c>
      <c r="G4" s="12">
        <v>-3.41</v>
      </c>
      <c r="H4" s="73">
        <v>-2.46</v>
      </c>
      <c r="I4" s="12" t="str">
        <f ca="1">INDIRECT("'"&amp;C4&amp;"'!L57")</f>
        <v/>
      </c>
      <c r="J4" s="12" t="str">
        <f ca="1">INDIRECT("'"&amp;C4&amp;"'!N57")</f>
        <v/>
      </c>
      <c r="K4" s="12" t="str">
        <f ca="1">INDIRECT("'"&amp;C4&amp;"'!P57")</f>
        <v/>
      </c>
      <c r="L4" s="14" t="str">
        <f ca="1">INDIRECT("'"&amp;C4&amp;"'!R57")</f>
        <v/>
      </c>
      <c r="M4" s="15">
        <f ca="1">STDEV(D4,E4,F4,G4,H4,I4,J4,K4,L4)</f>
        <v>0.47162307061408532</v>
      </c>
      <c r="N4" s="16">
        <f ca="1">MAX(D4,E4,F4,G4,H4,I4,J4,K4,L4)-MIN(D4,E4,F4,G4,H4,I4,J4,K4,L4)</f>
        <v>0.95000000000000018</v>
      </c>
      <c r="O4" s="17">
        <f ca="1">AVERAGE(D4,E4,F4,G4,H4,I4,J4,K4,L4)</f>
        <v>-3.0233175613635064</v>
      </c>
      <c r="P4" s="31"/>
      <c r="Q4" s="31"/>
      <c r="R4" s="9"/>
    </row>
    <row r="5" spans="2:18" ht="15.75" thickBot="1">
      <c r="B5" s="66"/>
      <c r="C5" s="18" t="s">
        <v>31</v>
      </c>
      <c r="D5" s="19">
        <f ca="1">INDIRECT("'"&amp;C5&amp;"'!B57")</f>
        <v>-2.3521513569595922</v>
      </c>
      <c r="E5" s="18">
        <f t="shared" ref="E5" ca="1" si="0">INDIRECT("'"&amp;C5&amp;"'!D57")</f>
        <v>-3.2537814489735881</v>
      </c>
      <c r="F5" s="18">
        <v>-3.4</v>
      </c>
      <c r="G5" s="18">
        <v>-3.56</v>
      </c>
      <c r="H5" s="74">
        <v>-2.42</v>
      </c>
      <c r="I5" s="18" t="str">
        <f t="shared" ref="I5" ca="1" si="1">INDIRECT("'"&amp;C5&amp;"'!L57")</f>
        <v/>
      </c>
      <c r="J5" s="18" t="str">
        <f t="shared" ref="J5" ca="1" si="2">INDIRECT("'"&amp;C5&amp;"'!N57")</f>
        <v/>
      </c>
      <c r="K5" s="18" t="str">
        <f t="shared" ref="K5" ca="1" si="3">INDIRECT("'"&amp;C5&amp;"'!P57")</f>
        <v/>
      </c>
      <c r="L5" s="20" t="str">
        <f t="shared" ref="L5" ca="1" si="4">INDIRECT("'"&amp;C5&amp;"'!R57")</f>
        <v/>
      </c>
      <c r="M5" s="21">
        <f ca="1">STDEV(D5,E5,F5,G5,H5,I5,J5,K5,L5)</f>
        <v>0.568786715505611</v>
      </c>
      <c r="N5" s="22">
        <f t="shared" ref="N5:N7" ca="1" si="5">MAX(D5,E5,F5,G5,H5,I5,J5,K5,L5)-MIN(D5,E5,F5,G5,H5,I5,J5,K5,L5)</f>
        <v>1.2078486430404078</v>
      </c>
      <c r="O5" s="23">
        <f t="shared" ref="O5:O7" ca="1" si="6">AVERAGE(D5,E5,F5,G5,H5,I5,J5,K5,L5)</f>
        <v>-2.9971865611866364</v>
      </c>
      <c r="P5" s="31"/>
      <c r="Q5" s="31"/>
      <c r="R5" s="9"/>
    </row>
    <row r="6" spans="2:18" ht="15">
      <c r="B6" s="65" t="s">
        <v>11</v>
      </c>
      <c r="C6" s="12" t="s">
        <v>24</v>
      </c>
      <c r="D6" s="12">
        <f ca="1">INDIRECT("'"&amp;C6&amp;"'!C57")</f>
        <v>-5.9272893117056098</v>
      </c>
      <c r="E6" s="12">
        <f ca="1">INDIRECT("'"&amp;C6&amp;"'!E57")</f>
        <v>-5.6502043857091229</v>
      </c>
      <c r="F6" s="12">
        <v>-6.4</v>
      </c>
      <c r="G6" s="12">
        <v>-5.87</v>
      </c>
      <c r="H6" s="73">
        <v>-5.0999999999999996</v>
      </c>
      <c r="I6" s="12" t="str">
        <f ca="1">INDIRECT("'"&amp;C6&amp;"'!M57")</f>
        <v/>
      </c>
      <c r="J6" s="12" t="str">
        <f ca="1">INDIRECT("'"&amp;C6&amp;"'!O57")</f>
        <v/>
      </c>
      <c r="K6" s="12" t="str">
        <f ca="1">INDIRECT("'"&amp;C6&amp;"'!Q57")</f>
        <v/>
      </c>
      <c r="L6" s="14" t="str">
        <f ca="1">INDIRECT("'"&amp;C6&amp;"'!S57")</f>
        <v/>
      </c>
      <c r="M6" s="15">
        <f t="shared" ref="M6:M7" ca="1" si="7">STDEV(D6,E6,F6,G6,H6,I6,J6,K6,L6)</f>
        <v>0.47249071752073474</v>
      </c>
      <c r="N6" s="16">
        <f t="shared" ca="1" si="5"/>
        <v>1.3000000000000007</v>
      </c>
      <c r="O6" s="17">
        <f t="shared" ca="1" si="6"/>
        <v>-5.7894987394829469</v>
      </c>
      <c r="P6" s="31"/>
      <c r="Q6" s="31"/>
      <c r="R6" s="9"/>
    </row>
    <row r="7" spans="2:18" ht="15.75" thickBot="1">
      <c r="B7" s="67"/>
      <c r="C7" s="24" t="s">
        <v>30</v>
      </c>
      <c r="D7" s="25">
        <f t="shared" ref="D7" ca="1" si="8">INDIRECT("'"&amp;C7&amp;"'!C57")</f>
        <v>-5.8817761094897989</v>
      </c>
      <c r="E7" s="26">
        <f t="shared" ref="E7" ca="1" si="9">INDIRECT("'"&amp;C7&amp;"'!E57")</f>
        <v>-5.5953685662103014</v>
      </c>
      <c r="F7" s="26">
        <v>-6.4</v>
      </c>
      <c r="G7" s="26">
        <v>-5.25</v>
      </c>
      <c r="H7" s="75">
        <v>-5.0599999999999996</v>
      </c>
      <c r="I7" s="26" t="str">
        <f t="shared" ref="I7" ca="1" si="10">INDIRECT("'"&amp;C7&amp;"'!M57")</f>
        <v/>
      </c>
      <c r="J7" s="26" t="str">
        <f t="shared" ref="J7" ca="1" si="11">INDIRECT("'"&amp;C7&amp;"'!O57")</f>
        <v/>
      </c>
      <c r="K7" s="26" t="str">
        <f t="shared" ref="K7" ca="1" si="12">INDIRECT("'"&amp;C7&amp;"'!Q57")</f>
        <v/>
      </c>
      <c r="L7" s="27" t="str">
        <f t="shared" ref="L7" ca="1" si="13">INDIRECT("'"&amp;C7&amp;"'!S57")</f>
        <v/>
      </c>
      <c r="M7" s="28">
        <f t="shared" ca="1" si="7"/>
        <v>0.53068696048837904</v>
      </c>
      <c r="N7" s="29">
        <f t="shared" ca="1" si="5"/>
        <v>1.3400000000000007</v>
      </c>
      <c r="O7" s="30">
        <f t="shared" ca="1" si="6"/>
        <v>-5.6374289351400204</v>
      </c>
      <c r="P7" s="31"/>
      <c r="Q7" s="31"/>
      <c r="R7" s="9"/>
    </row>
    <row r="8" spans="2:18" ht="1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2:18" ht="1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2:18" ht="23.25" thickBot="1">
      <c r="B10" s="68" t="s">
        <v>13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2:18" ht="65.099999999999994" customHeight="1" thickBot="1">
      <c r="B11" s="32" t="s">
        <v>9</v>
      </c>
      <c r="C11" s="32" t="s">
        <v>29</v>
      </c>
      <c r="D11" s="33" t="s">
        <v>28</v>
      </c>
      <c r="E11" s="34" t="s">
        <v>35</v>
      </c>
      <c r="F11" s="34" t="s">
        <v>36</v>
      </c>
      <c r="G11" s="34" t="s">
        <v>37</v>
      </c>
      <c r="H11" s="34" t="s">
        <v>38</v>
      </c>
      <c r="I11" s="34" t="s">
        <v>5</v>
      </c>
      <c r="J11" s="34" t="s">
        <v>6</v>
      </c>
      <c r="K11" s="34" t="s">
        <v>7</v>
      </c>
      <c r="L11" s="34" t="s">
        <v>8</v>
      </c>
      <c r="M11" s="35" t="s">
        <v>0</v>
      </c>
      <c r="N11" s="35" t="s">
        <v>1</v>
      </c>
      <c r="O11" s="35" t="s">
        <v>2</v>
      </c>
      <c r="P11" s="37" t="s">
        <v>14</v>
      </c>
      <c r="Q11" s="38" t="s">
        <v>15</v>
      </c>
    </row>
    <row r="12" spans="2:18" ht="15">
      <c r="B12" s="65" t="s">
        <v>10</v>
      </c>
      <c r="C12" s="39" t="s">
        <v>24</v>
      </c>
      <c r="D12" s="39">
        <v>-1.1000000000000001</v>
      </c>
      <c r="E12" s="39">
        <v>-1.8</v>
      </c>
      <c r="F12" s="39">
        <v>-1.4</v>
      </c>
      <c r="G12" s="39">
        <v>-1.4</v>
      </c>
      <c r="H12" s="76">
        <v>-0.96</v>
      </c>
      <c r="I12" s="39"/>
      <c r="J12" s="39"/>
      <c r="K12" s="39"/>
      <c r="L12" s="40"/>
      <c r="M12" s="15">
        <f>STDEV(D12,E12,F12,G12,H12,I12,J12,K12,L12)</f>
        <v>0.32422214606654953</v>
      </c>
      <c r="N12" s="16">
        <f>MAX(D12,E12,F12,G12,H12,I12,J12,K12,L12)-MIN(D12,E12,F12,G12,H12,I12,J12,K12,L12)</f>
        <v>0.84000000000000008</v>
      </c>
      <c r="O12" s="16">
        <f>AVERAGE(D12,E12,F12,G12,H12,I12,J12,K12,L12)</f>
        <v>-1.3320000000000003</v>
      </c>
      <c r="P12" s="41">
        <v>0.5</v>
      </c>
      <c r="Q12" s="42">
        <f>O12+P12</f>
        <v>-0.83200000000000029</v>
      </c>
    </row>
    <row r="13" spans="2:18" ht="15.75" thickBot="1">
      <c r="B13" s="66"/>
      <c r="C13" s="18" t="s">
        <v>27</v>
      </c>
      <c r="D13" s="18">
        <v>-0.9</v>
      </c>
      <c r="E13" s="26">
        <v>-1.8</v>
      </c>
      <c r="F13" s="18">
        <v>-1.4</v>
      </c>
      <c r="G13" s="18">
        <v>-1.6</v>
      </c>
      <c r="H13" s="74">
        <v>-0.92</v>
      </c>
      <c r="I13" s="18"/>
      <c r="J13" s="18"/>
      <c r="K13" s="18"/>
      <c r="L13" s="20"/>
      <c r="M13" s="21">
        <f>STDEV(D13,E13,F13,G13,H13,I13,J13,K13,L13)</f>
        <v>0.40358394418014248</v>
      </c>
      <c r="N13" s="22">
        <f t="shared" ref="N13:N15" si="14">MAX(D13,E13,F13,G13,H13,I13,J13,K13,L13)-MIN(D13,E13,F13,G13,H13,I13,J13,K13,L13)</f>
        <v>0.9</v>
      </c>
      <c r="O13" s="22">
        <f t="shared" ref="O13:O15" si="15">AVERAGE(D13,E13,F13,G13,H13,I13,J13,K13,L13)</f>
        <v>-1.3239999999999998</v>
      </c>
      <c r="P13" s="43">
        <v>0.5</v>
      </c>
      <c r="Q13" s="44">
        <f t="shared" ref="Q13:Q15" si="16">O13+P13</f>
        <v>-0.82399999999999984</v>
      </c>
    </row>
    <row r="14" spans="2:18" ht="15">
      <c r="B14" s="65" t="s">
        <v>11</v>
      </c>
      <c r="C14" s="45" t="s">
        <v>33</v>
      </c>
      <c r="D14" s="39">
        <v>-4.4000000000000004</v>
      </c>
      <c r="E14" s="46">
        <v>-4.2</v>
      </c>
      <c r="F14" s="39">
        <v>-4.4000000000000004</v>
      </c>
      <c r="G14" s="39">
        <v>-3.9</v>
      </c>
      <c r="H14" s="76">
        <v>-3.6</v>
      </c>
      <c r="I14" s="39"/>
      <c r="J14" s="39"/>
      <c r="K14" s="39"/>
      <c r="L14" s="40"/>
      <c r="M14" s="15">
        <f t="shared" ref="M14:M15" si="17">STDEV(D14,E14,F14,G14,H14,I14,J14,K14,L14)</f>
        <v>0.34641016151377563</v>
      </c>
      <c r="N14" s="16">
        <f t="shared" si="14"/>
        <v>0.80000000000000027</v>
      </c>
      <c r="O14" s="16">
        <f t="shared" si="15"/>
        <v>-4.1000000000000005</v>
      </c>
      <c r="P14" s="41">
        <v>0.5</v>
      </c>
      <c r="Q14" s="42">
        <f t="shared" si="16"/>
        <v>-3.6000000000000005</v>
      </c>
    </row>
    <row r="15" spans="2:18" ht="15.75" thickBot="1">
      <c r="B15" s="67"/>
      <c r="C15" s="63" t="s">
        <v>34</v>
      </c>
      <c r="D15" s="26">
        <v>-4.4000000000000004</v>
      </c>
      <c r="E15" s="47">
        <v>-4.0999999999999996</v>
      </c>
      <c r="F15" s="26">
        <v>-4.4000000000000004</v>
      </c>
      <c r="G15" s="26">
        <v>-3.3</v>
      </c>
      <c r="H15" s="75">
        <v>-3.56</v>
      </c>
      <c r="I15" s="26"/>
      <c r="J15" s="26"/>
      <c r="K15" s="26"/>
      <c r="L15" s="27"/>
      <c r="M15" s="28">
        <f t="shared" si="17"/>
        <v>0.50051972988085969</v>
      </c>
      <c r="N15" s="29">
        <f t="shared" si="14"/>
        <v>1.1000000000000005</v>
      </c>
      <c r="O15" s="29">
        <f t="shared" si="15"/>
        <v>-3.9519999999999995</v>
      </c>
      <c r="P15" s="48">
        <v>0.5</v>
      </c>
      <c r="Q15" s="49">
        <f t="shared" si="16"/>
        <v>-3.4519999999999995</v>
      </c>
    </row>
    <row r="21" spans="21:22">
      <c r="U21" s="64"/>
      <c r="V21" s="64"/>
    </row>
    <row r="22" spans="21:22">
      <c r="U22" s="64"/>
      <c r="V22" s="64"/>
    </row>
    <row r="23" spans="21:22">
      <c r="U23" s="64"/>
      <c r="V23" s="64"/>
    </row>
    <row r="24" spans="21:22">
      <c r="U24" s="64"/>
      <c r="V24" s="64"/>
    </row>
  </sheetData>
  <mergeCells count="6">
    <mergeCell ref="B4:B5"/>
    <mergeCell ref="B6:B7"/>
    <mergeCell ref="B2:O2"/>
    <mergeCell ref="B12:B13"/>
    <mergeCell ref="B14:B15"/>
    <mergeCell ref="B10:Q10"/>
  </mergeCells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zoomScale="70" zoomScaleNormal="70" workbookViewId="0">
      <selection activeCell="F29" sqref="F29"/>
    </sheetView>
  </sheetViews>
  <sheetFormatPr defaultRowHeight="13.5"/>
  <cols>
    <col min="1" max="1" width="9.75" customWidth="1"/>
    <col min="2" max="19" width="11.75" customWidth="1"/>
  </cols>
  <sheetData>
    <row r="1" spans="1:19" ht="14.25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</row>
    <row r="2" spans="1:19" ht="14.25">
      <c r="A2" s="1"/>
      <c r="B2" s="5"/>
      <c r="C2" s="5"/>
      <c r="D2" s="3"/>
      <c r="E2" s="3"/>
      <c r="F2" s="3"/>
      <c r="G2" s="3"/>
      <c r="H2" s="3"/>
      <c r="I2" s="3"/>
      <c r="J2" s="4"/>
      <c r="K2" s="4"/>
      <c r="L2" s="5"/>
      <c r="M2" s="5"/>
      <c r="N2" s="5"/>
      <c r="O2" s="5"/>
      <c r="P2" s="5"/>
      <c r="Q2" s="5"/>
      <c r="R2" s="5"/>
    </row>
    <row r="3" spans="1:19" ht="14.25">
      <c r="A3" s="1"/>
      <c r="B3" s="5"/>
      <c r="C3" s="5"/>
      <c r="D3" s="3"/>
      <c r="E3" s="3"/>
      <c r="F3" s="3"/>
      <c r="G3" s="3"/>
      <c r="H3" s="3"/>
      <c r="I3" s="3"/>
      <c r="J3" s="4"/>
      <c r="K3" s="4"/>
      <c r="L3" s="5"/>
      <c r="M3" s="5"/>
      <c r="N3" s="5"/>
      <c r="O3" s="5"/>
      <c r="P3" s="5"/>
      <c r="Q3" s="5"/>
      <c r="R3" s="5"/>
    </row>
    <row r="4" spans="1:19" ht="14.25">
      <c r="A4" s="1"/>
      <c r="B4" s="5"/>
      <c r="C4" s="5"/>
      <c r="D4" s="3"/>
      <c r="E4" s="3"/>
      <c r="F4" s="3"/>
      <c r="G4" s="3"/>
      <c r="H4" s="3"/>
      <c r="I4" s="3"/>
      <c r="J4" s="4"/>
      <c r="K4" s="4"/>
      <c r="L4" s="5"/>
      <c r="M4" s="5"/>
      <c r="N4" s="5"/>
      <c r="O4" s="5"/>
      <c r="P4" s="5"/>
      <c r="Q4" s="5"/>
      <c r="R4" s="5"/>
    </row>
    <row r="5" spans="1:19" ht="14.25">
      <c r="A5" s="1"/>
      <c r="B5" s="5"/>
      <c r="C5" s="5"/>
      <c r="D5" s="3" t="e">
        <f ca="1">INDIRECT("'"&amp;Test1!B57C5&amp;"'!B57")</f>
        <v>#NAME?</v>
      </c>
      <c r="E5" s="3"/>
      <c r="F5" s="3"/>
      <c r="G5" s="3"/>
      <c r="H5" s="3"/>
      <c r="I5" s="3"/>
      <c r="J5" s="4"/>
      <c r="K5" s="4"/>
      <c r="L5" s="5"/>
      <c r="M5" s="5"/>
      <c r="N5" s="5"/>
      <c r="O5" s="5"/>
      <c r="P5" s="5"/>
      <c r="Q5" s="5"/>
      <c r="R5" s="5"/>
    </row>
    <row r="6" spans="1:19" ht="14.25">
      <c r="A6" s="1"/>
      <c r="B6" s="5"/>
      <c r="C6" s="5"/>
      <c r="D6" s="3"/>
      <c r="E6" s="3"/>
      <c r="F6" s="3"/>
      <c r="G6" s="3"/>
      <c r="H6" s="3"/>
      <c r="I6" s="3"/>
      <c r="J6" s="4"/>
      <c r="K6" s="4"/>
      <c r="L6" s="5"/>
      <c r="M6" s="5"/>
      <c r="N6" s="5"/>
      <c r="O6" s="5"/>
      <c r="P6" s="5"/>
      <c r="Q6" s="5"/>
      <c r="R6" s="5"/>
    </row>
    <row r="7" spans="1:19" ht="14.25">
      <c r="A7" s="1"/>
      <c r="B7" s="5"/>
      <c r="C7" s="5"/>
      <c r="D7" s="3"/>
      <c r="E7" s="3"/>
      <c r="F7" s="3"/>
      <c r="G7" s="3"/>
      <c r="H7" s="3"/>
      <c r="I7" s="3"/>
      <c r="J7" s="4"/>
      <c r="K7" s="4"/>
      <c r="L7" s="5"/>
      <c r="M7" s="5"/>
      <c r="N7" s="5"/>
      <c r="O7" s="5"/>
      <c r="P7" s="5"/>
      <c r="Q7" s="5"/>
      <c r="R7" s="5"/>
      <c r="S7" s="5"/>
    </row>
    <row r="8" spans="1:19" ht="14.25">
      <c r="A8" s="1"/>
      <c r="B8" s="5"/>
      <c r="C8" s="5"/>
      <c r="D8" s="3"/>
      <c r="E8" s="3"/>
      <c r="F8" s="3"/>
      <c r="G8" s="3"/>
      <c r="H8" s="3"/>
      <c r="I8" s="3"/>
      <c r="J8" s="4"/>
      <c r="K8" s="4"/>
      <c r="L8" s="5"/>
      <c r="M8" s="5"/>
      <c r="N8" s="5"/>
      <c r="O8" s="5"/>
      <c r="P8" s="5"/>
      <c r="Q8" s="5"/>
      <c r="R8" s="5"/>
      <c r="S8" s="5"/>
    </row>
    <row r="9" spans="1:19" ht="14.25">
      <c r="A9" s="1"/>
      <c r="B9" s="5"/>
      <c r="C9" s="5"/>
      <c r="D9" s="3"/>
      <c r="E9" s="3"/>
      <c r="F9" s="3"/>
      <c r="G9" s="3"/>
      <c r="H9" s="3"/>
      <c r="I9" s="3"/>
      <c r="J9" s="4"/>
      <c r="K9" s="4"/>
      <c r="L9" s="5"/>
      <c r="M9" s="5"/>
      <c r="N9" s="5"/>
      <c r="O9" s="5"/>
      <c r="P9" s="5"/>
      <c r="Q9" s="5"/>
      <c r="R9" s="5"/>
      <c r="S9" s="5"/>
    </row>
    <row r="10" spans="1:19" ht="14.25">
      <c r="A10" s="1"/>
      <c r="B10" s="5"/>
      <c r="C10" s="5"/>
      <c r="D10" s="3"/>
      <c r="E10" s="3"/>
      <c r="F10" s="3"/>
      <c r="G10" s="3"/>
      <c r="H10" s="3"/>
      <c r="I10" s="3"/>
      <c r="J10" s="4"/>
      <c r="K10" s="4"/>
      <c r="L10" s="5"/>
      <c r="M10" s="5"/>
      <c r="N10" s="5"/>
      <c r="O10" s="5"/>
      <c r="P10" s="5"/>
      <c r="Q10" s="5"/>
      <c r="R10" s="5"/>
      <c r="S10" s="5"/>
    </row>
    <row r="11" spans="1:19" ht="14.25">
      <c r="A11" s="1"/>
      <c r="B11" s="5"/>
      <c r="C11" s="5"/>
      <c r="D11" s="3"/>
      <c r="E11" s="3"/>
      <c r="F11" s="3"/>
      <c r="G11" s="3"/>
      <c r="H11" s="3"/>
      <c r="I11" s="3"/>
      <c r="J11" s="4"/>
      <c r="K11" s="4"/>
      <c r="L11" s="5"/>
      <c r="M11" s="5"/>
      <c r="N11" s="5"/>
      <c r="O11" s="5"/>
      <c r="P11" s="5"/>
      <c r="Q11" s="5"/>
      <c r="R11" s="5"/>
      <c r="S11" s="5"/>
    </row>
    <row r="12" spans="1:19" ht="14.25">
      <c r="A12" s="1"/>
      <c r="B12" s="5"/>
      <c r="C12" s="5"/>
      <c r="D12" s="3"/>
      <c r="E12" s="3"/>
      <c r="F12" s="3"/>
      <c r="G12" s="3"/>
      <c r="H12" s="3"/>
      <c r="I12" s="3"/>
      <c r="J12" s="4"/>
      <c r="K12" s="4"/>
      <c r="L12" s="5"/>
      <c r="M12" s="5"/>
      <c r="N12" s="5"/>
      <c r="O12" s="5"/>
      <c r="P12" s="5"/>
      <c r="Q12" s="5"/>
      <c r="R12" s="5"/>
      <c r="S12" s="5"/>
    </row>
    <row r="13" spans="1:19" ht="14.25">
      <c r="A13" s="1"/>
      <c r="B13" s="5"/>
      <c r="C13" s="5"/>
      <c r="D13" s="3"/>
      <c r="E13" s="3"/>
      <c r="F13" s="3"/>
      <c r="G13" s="3"/>
      <c r="H13" s="3"/>
      <c r="I13" s="3"/>
      <c r="J13" s="4"/>
      <c r="K13" s="4"/>
      <c r="L13" s="5"/>
      <c r="M13" s="5"/>
      <c r="N13" s="5"/>
      <c r="O13" s="5"/>
      <c r="P13" s="5"/>
      <c r="Q13" s="5"/>
      <c r="R13" s="5"/>
      <c r="S13" s="5"/>
    </row>
    <row r="14" spans="1:19" ht="14.25">
      <c r="A14" s="1"/>
      <c r="B14" s="5"/>
      <c r="C14" s="5"/>
      <c r="D14" s="3"/>
      <c r="E14" s="3"/>
      <c r="F14" s="3"/>
      <c r="G14" s="3"/>
      <c r="H14" s="3"/>
      <c r="I14" s="3"/>
      <c r="J14" s="4"/>
      <c r="K14" s="4"/>
      <c r="L14" s="5"/>
      <c r="M14" s="5"/>
      <c r="N14" s="5"/>
      <c r="O14" s="5"/>
      <c r="P14" s="5"/>
      <c r="Q14" s="5"/>
      <c r="R14" s="5"/>
      <c r="S14" s="5"/>
    </row>
    <row r="15" spans="1:19" ht="14.25">
      <c r="A15" s="1"/>
      <c r="B15" s="5"/>
      <c r="C15" s="5"/>
      <c r="D15" s="3"/>
      <c r="E15" s="3"/>
      <c r="F15" s="3"/>
      <c r="G15" s="3"/>
      <c r="H15" s="3"/>
      <c r="I15" s="3"/>
      <c r="J15" s="4"/>
      <c r="K15" s="4"/>
      <c r="L15" s="5"/>
      <c r="M15" s="5"/>
      <c r="N15" s="5"/>
      <c r="O15" s="5"/>
      <c r="P15" s="5"/>
      <c r="Q15" s="5"/>
      <c r="R15" s="5"/>
      <c r="S15" s="5"/>
    </row>
    <row r="16" spans="1:19" ht="14.25">
      <c r="A16" s="1"/>
      <c r="B16" s="5"/>
      <c r="C16" s="5"/>
      <c r="D16" s="3"/>
      <c r="E16" s="3"/>
      <c r="F16" s="3"/>
      <c r="G16" s="3"/>
      <c r="H16" s="3"/>
      <c r="I16" s="3"/>
      <c r="J16" s="4"/>
      <c r="K16" s="4"/>
      <c r="L16" s="5"/>
      <c r="M16" s="5"/>
      <c r="N16" s="5"/>
      <c r="O16" s="5"/>
      <c r="P16" s="5"/>
      <c r="Q16" s="5"/>
      <c r="R16" s="5"/>
      <c r="S16" s="5"/>
    </row>
    <row r="17" spans="1:19" ht="14.25">
      <c r="A17" s="1"/>
      <c r="B17" s="5"/>
      <c r="C17" s="5"/>
      <c r="D17" s="3"/>
      <c r="E17" s="3"/>
      <c r="F17" s="3"/>
      <c r="G17" s="3"/>
      <c r="H17" s="3"/>
      <c r="I17" s="3"/>
      <c r="J17" s="4"/>
      <c r="K17" s="4"/>
      <c r="L17" s="5"/>
      <c r="M17" s="5"/>
      <c r="N17" s="5"/>
      <c r="O17" s="5"/>
      <c r="P17" s="5"/>
      <c r="Q17" s="5"/>
      <c r="R17" s="5"/>
      <c r="S17" s="5"/>
    </row>
    <row r="18" spans="1:19" ht="14.25">
      <c r="A18" s="1"/>
      <c r="B18" s="5"/>
      <c r="C18" s="5"/>
      <c r="D18" s="3"/>
      <c r="E18" s="3"/>
      <c r="F18" s="3"/>
      <c r="G18" s="3"/>
      <c r="H18" s="3"/>
      <c r="I18" s="3"/>
      <c r="J18" s="4"/>
      <c r="K18" s="4"/>
      <c r="L18" s="5"/>
      <c r="M18" s="5"/>
      <c r="N18" s="5"/>
      <c r="O18" s="5"/>
      <c r="P18" s="5"/>
      <c r="Q18" s="5"/>
      <c r="R18" s="5"/>
      <c r="S18" s="5"/>
    </row>
    <row r="19" spans="1:19" ht="14.25">
      <c r="A19" s="1"/>
      <c r="B19" s="5"/>
      <c r="C19" s="5"/>
      <c r="D19" s="3"/>
      <c r="E19" s="3"/>
      <c r="F19" s="3"/>
      <c r="G19" s="3"/>
      <c r="H19" s="3"/>
      <c r="I19" s="3"/>
      <c r="J19" s="4"/>
      <c r="K19" s="4"/>
      <c r="L19" s="5"/>
      <c r="M19" s="5"/>
      <c r="N19" s="5"/>
      <c r="O19" s="5"/>
      <c r="P19" s="5"/>
      <c r="Q19" s="5"/>
      <c r="R19" s="5"/>
      <c r="S19" s="5"/>
    </row>
    <row r="20" spans="1:19" ht="14.25">
      <c r="A20" s="1"/>
      <c r="B20" s="5"/>
      <c r="C20" s="5"/>
      <c r="D20" s="3"/>
      <c r="E20" s="3"/>
      <c r="F20" s="3"/>
      <c r="G20" s="3"/>
      <c r="H20" s="3"/>
      <c r="I20" s="3"/>
      <c r="J20" s="4"/>
      <c r="K20" s="4"/>
      <c r="L20" s="5"/>
      <c r="M20" s="5"/>
      <c r="N20" s="5"/>
      <c r="O20" s="5"/>
      <c r="P20" s="5"/>
      <c r="Q20" s="5"/>
      <c r="R20" s="5"/>
      <c r="S20" s="5"/>
    </row>
    <row r="21" spans="1:19" ht="14.25">
      <c r="A21" s="1"/>
      <c r="B21" s="5"/>
      <c r="C21" s="5"/>
      <c r="D21" s="3"/>
      <c r="E21" s="3"/>
      <c r="F21" s="3"/>
      <c r="G21" s="3"/>
      <c r="H21" s="3"/>
      <c r="I21" s="3"/>
      <c r="J21" s="4"/>
      <c r="K21" s="4"/>
      <c r="L21" s="5"/>
      <c r="M21" s="5"/>
      <c r="N21" s="5"/>
      <c r="O21" s="5"/>
      <c r="P21" s="5"/>
      <c r="Q21" s="5"/>
      <c r="R21" s="5"/>
      <c r="S21" s="5"/>
    </row>
    <row r="22" spans="1:19" ht="14.25">
      <c r="A22" s="1"/>
      <c r="B22" s="5"/>
      <c r="C22" s="5"/>
      <c r="D22" s="3"/>
      <c r="E22" s="3"/>
      <c r="F22" s="3"/>
      <c r="G22" s="3"/>
      <c r="H22" s="3"/>
      <c r="I22" s="3"/>
      <c r="J22" s="4"/>
      <c r="K22" s="4"/>
      <c r="L22" s="5"/>
      <c r="M22" s="5"/>
      <c r="N22" s="5"/>
      <c r="O22" s="5"/>
      <c r="P22" s="5"/>
      <c r="Q22" s="5"/>
      <c r="R22" s="5"/>
      <c r="S22" s="5"/>
    </row>
    <row r="23" spans="1:19" ht="14.25">
      <c r="A23" s="1"/>
      <c r="B23" s="5"/>
      <c r="C23" s="5"/>
      <c r="D23" s="3"/>
      <c r="E23" s="3"/>
      <c r="F23" s="3"/>
      <c r="G23" s="3"/>
      <c r="H23" s="3"/>
      <c r="I23" s="3"/>
      <c r="J23" s="4"/>
      <c r="K23" s="4"/>
      <c r="L23" s="5"/>
      <c r="M23" s="5"/>
      <c r="N23" s="5"/>
      <c r="O23" s="5"/>
      <c r="P23" s="5"/>
      <c r="Q23" s="5"/>
      <c r="R23" s="5"/>
      <c r="S23" s="5"/>
    </row>
    <row r="24" spans="1:19" ht="14.25">
      <c r="A24" s="1"/>
      <c r="B24" s="5"/>
      <c r="C24" s="5"/>
      <c r="D24" s="3"/>
      <c r="E24" s="3"/>
      <c r="F24" s="3"/>
      <c r="G24" s="3"/>
      <c r="H24" s="3"/>
      <c r="I24" s="3"/>
      <c r="J24" s="4"/>
      <c r="K24" s="4"/>
      <c r="L24" s="5"/>
      <c r="M24" s="5"/>
      <c r="N24" s="5"/>
      <c r="O24" s="5"/>
      <c r="P24" s="5"/>
      <c r="Q24" s="5"/>
      <c r="R24" s="5"/>
      <c r="S24" s="5"/>
    </row>
    <row r="25" spans="1:19" ht="14.25">
      <c r="A25" s="1"/>
      <c r="B25" s="5"/>
      <c r="C25" s="5"/>
      <c r="D25" s="3"/>
      <c r="E25" s="3"/>
      <c r="F25" s="3"/>
      <c r="G25" s="3"/>
      <c r="H25" s="3"/>
      <c r="I25" s="3"/>
      <c r="J25" s="4"/>
      <c r="K25" s="4"/>
      <c r="L25" s="5"/>
      <c r="M25" s="5"/>
      <c r="N25" s="5"/>
      <c r="O25" s="5"/>
      <c r="P25" s="5"/>
      <c r="Q25" s="5"/>
      <c r="R25" s="5"/>
      <c r="S25" s="5"/>
    </row>
    <row r="26" spans="1:19" ht="14.25">
      <c r="A26" s="1"/>
      <c r="B26" s="5"/>
      <c r="C26" s="5"/>
      <c r="D26" s="3"/>
      <c r="E26" s="3"/>
      <c r="F26" s="3"/>
      <c r="G26" s="3"/>
      <c r="H26" s="3"/>
      <c r="I26" s="3"/>
      <c r="J26" s="4"/>
      <c r="K26" s="4"/>
      <c r="L26" s="5"/>
      <c r="M26" s="5"/>
      <c r="N26" s="5"/>
      <c r="O26" s="5"/>
      <c r="P26" s="5"/>
      <c r="Q26" s="5"/>
      <c r="R26" s="5"/>
      <c r="S26" s="5"/>
    </row>
    <row r="27" spans="1:19" ht="26.25">
      <c r="A27" s="71" t="s">
        <v>16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65.099999999999994" customHeight="1">
      <c r="A28" s="7" t="s">
        <v>17</v>
      </c>
      <c r="B28" s="69" t="s">
        <v>25</v>
      </c>
      <c r="C28" s="70"/>
      <c r="D28" s="69" t="s">
        <v>35</v>
      </c>
      <c r="E28" s="70"/>
      <c r="F28" s="69" t="s">
        <v>36</v>
      </c>
      <c r="G28" s="70"/>
      <c r="H28" s="69" t="s">
        <v>3</v>
      </c>
      <c r="I28" s="70"/>
      <c r="J28" s="69" t="s">
        <v>4</v>
      </c>
      <c r="K28" s="70"/>
      <c r="L28" s="69" t="s">
        <v>5</v>
      </c>
      <c r="M28" s="70"/>
      <c r="N28" s="69" t="s">
        <v>6</v>
      </c>
      <c r="O28" s="70"/>
      <c r="P28" s="69" t="s">
        <v>7</v>
      </c>
      <c r="Q28" s="70"/>
      <c r="R28" s="69" t="s">
        <v>8</v>
      </c>
      <c r="S28" s="70"/>
    </row>
    <row r="29" spans="1:19">
      <c r="A29" s="7"/>
      <c r="B29" s="6" t="s">
        <v>18</v>
      </c>
      <c r="C29" s="6" t="s">
        <v>19</v>
      </c>
      <c r="D29" s="6" t="s">
        <v>18</v>
      </c>
      <c r="E29" s="6" t="s">
        <v>19</v>
      </c>
      <c r="F29" s="6" t="s">
        <v>18</v>
      </c>
      <c r="G29" s="6" t="s">
        <v>19</v>
      </c>
      <c r="H29" s="6" t="s">
        <v>18</v>
      </c>
      <c r="I29" s="6" t="s">
        <v>19</v>
      </c>
      <c r="J29" s="6" t="s">
        <v>18</v>
      </c>
      <c r="K29" s="6" t="s">
        <v>19</v>
      </c>
      <c r="L29" s="6" t="s">
        <v>18</v>
      </c>
      <c r="M29" s="6" t="s">
        <v>19</v>
      </c>
      <c r="N29" s="6" t="s">
        <v>18</v>
      </c>
      <c r="O29" s="6" t="s">
        <v>19</v>
      </c>
      <c r="P29" s="6" t="s">
        <v>18</v>
      </c>
      <c r="Q29" s="6" t="s">
        <v>19</v>
      </c>
      <c r="R29" s="6" t="s">
        <v>18</v>
      </c>
      <c r="S29" s="6" t="s">
        <v>19</v>
      </c>
    </row>
    <row r="30" spans="1:19">
      <c r="A30" s="8">
        <v>-10</v>
      </c>
      <c r="B30" s="10">
        <v>49440</v>
      </c>
      <c r="C30" s="10">
        <v>254121</v>
      </c>
      <c r="D30" s="10">
        <v>25400</v>
      </c>
      <c r="E30" s="10">
        <v>177610</v>
      </c>
      <c r="F30" s="10"/>
      <c r="G30" s="10"/>
      <c r="H30" s="10"/>
      <c r="I30" s="10"/>
      <c r="J30" s="10"/>
      <c r="K30" s="10"/>
      <c r="L30" s="11"/>
      <c r="M30" s="11"/>
      <c r="N30" s="10"/>
      <c r="O30" s="10"/>
      <c r="P30" s="11"/>
      <c r="Q30" s="11"/>
      <c r="R30" s="11"/>
      <c r="S30" s="11"/>
    </row>
    <row r="31" spans="1:19">
      <c r="A31" s="8">
        <f>A30+1</f>
        <v>-9</v>
      </c>
      <c r="B31" s="10">
        <v>115689</v>
      </c>
      <c r="C31" s="10">
        <v>347068</v>
      </c>
      <c r="D31" s="10">
        <v>89789</v>
      </c>
      <c r="E31" s="10">
        <v>273460</v>
      </c>
      <c r="F31" s="10"/>
      <c r="G31" s="10"/>
      <c r="H31" s="10"/>
      <c r="I31" s="10"/>
      <c r="J31" s="10"/>
      <c r="K31" s="10"/>
      <c r="L31" s="11"/>
      <c r="M31" s="11"/>
      <c r="N31" s="10"/>
      <c r="O31" s="10"/>
      <c r="P31" s="11"/>
      <c r="Q31" s="11"/>
      <c r="R31" s="11"/>
      <c r="S31" s="11"/>
    </row>
    <row r="32" spans="1:19">
      <c r="A32" s="8">
        <f t="shared" ref="A32:A55" si="0">A31+1</f>
        <v>-8</v>
      </c>
      <c r="B32" s="10">
        <v>199737</v>
      </c>
      <c r="C32" s="10">
        <v>440015</v>
      </c>
      <c r="D32" s="10">
        <v>184840</v>
      </c>
      <c r="E32" s="10">
        <v>371420</v>
      </c>
      <c r="F32" s="10"/>
      <c r="G32" s="10"/>
      <c r="H32" s="10"/>
      <c r="I32" s="10"/>
      <c r="J32" s="10"/>
      <c r="K32" s="10"/>
      <c r="L32" s="11"/>
      <c r="M32" s="11"/>
      <c r="N32" s="10"/>
      <c r="O32" s="10"/>
      <c r="P32" s="11"/>
      <c r="Q32" s="11"/>
      <c r="R32" s="11"/>
      <c r="S32" s="11"/>
    </row>
    <row r="33" spans="1:19">
      <c r="A33" s="8">
        <f t="shared" si="0"/>
        <v>-7</v>
      </c>
      <c r="B33" s="10">
        <v>286752</v>
      </c>
      <c r="C33" s="10">
        <v>517636</v>
      </c>
      <c r="D33" s="10">
        <v>271030</v>
      </c>
      <c r="E33" s="10">
        <v>461130</v>
      </c>
      <c r="F33" s="10"/>
      <c r="G33" s="10"/>
      <c r="H33" s="10"/>
      <c r="I33" s="10"/>
      <c r="J33" s="10"/>
      <c r="K33" s="10"/>
      <c r="L33" s="11"/>
      <c r="M33" s="11"/>
      <c r="N33" s="10"/>
      <c r="O33" s="10"/>
      <c r="P33" s="11"/>
      <c r="Q33" s="11"/>
      <c r="R33" s="11"/>
      <c r="S33" s="11"/>
    </row>
    <row r="34" spans="1:19">
      <c r="A34" s="8">
        <f t="shared" si="0"/>
        <v>-6</v>
      </c>
      <c r="B34" s="10">
        <v>360417</v>
      </c>
      <c r="C34" s="10">
        <v>600201</v>
      </c>
      <c r="D34" s="10">
        <v>358010</v>
      </c>
      <c r="E34" s="10">
        <v>557680</v>
      </c>
      <c r="F34" s="10"/>
      <c r="G34" s="10"/>
      <c r="H34" s="10"/>
      <c r="I34" s="10"/>
      <c r="J34" s="10"/>
      <c r="K34" s="10"/>
      <c r="L34" s="11"/>
      <c r="M34" s="11"/>
      <c r="N34" s="10"/>
      <c r="O34" s="10"/>
      <c r="P34" s="11"/>
      <c r="Q34" s="11"/>
      <c r="R34" s="11"/>
      <c r="S34" s="11"/>
    </row>
    <row r="35" spans="1:19">
      <c r="A35" s="8">
        <f t="shared" si="0"/>
        <v>-5</v>
      </c>
      <c r="B35" s="10">
        <v>416284</v>
      </c>
      <c r="C35" s="10">
        <v>677327</v>
      </c>
      <c r="D35" s="10">
        <v>438030</v>
      </c>
      <c r="E35" s="10">
        <v>705550</v>
      </c>
      <c r="F35" s="10"/>
      <c r="G35" s="10"/>
      <c r="H35" s="10"/>
      <c r="I35" s="10"/>
      <c r="J35" s="10"/>
      <c r="K35" s="10"/>
      <c r="L35" s="11"/>
      <c r="M35" s="11"/>
      <c r="N35" s="10"/>
      <c r="O35" s="10"/>
      <c r="P35" s="11"/>
      <c r="Q35" s="11"/>
      <c r="R35" s="11"/>
      <c r="S35" s="11"/>
    </row>
    <row r="36" spans="1:19">
      <c r="A36" s="8">
        <f t="shared" si="0"/>
        <v>-4</v>
      </c>
      <c r="B36" s="10">
        <v>507254</v>
      </c>
      <c r="C36" s="10">
        <v>758409</v>
      </c>
      <c r="D36" s="10">
        <v>523379.99999999994</v>
      </c>
      <c r="E36" s="10">
        <v>818540</v>
      </c>
      <c r="F36" s="10"/>
      <c r="G36" s="10"/>
      <c r="H36" s="10"/>
      <c r="I36" s="10"/>
      <c r="J36" s="10"/>
      <c r="K36" s="10"/>
      <c r="L36" s="11"/>
      <c r="M36" s="11"/>
      <c r="N36" s="10"/>
      <c r="O36" s="10"/>
      <c r="P36" s="11"/>
      <c r="Q36" s="11"/>
      <c r="R36" s="11"/>
      <c r="S36" s="11"/>
    </row>
    <row r="37" spans="1:19">
      <c r="A37" s="8">
        <f t="shared" si="0"/>
        <v>-3</v>
      </c>
      <c r="B37" s="10">
        <v>576964</v>
      </c>
      <c r="C37" s="10">
        <v>808344</v>
      </c>
      <c r="D37" s="10">
        <v>641630</v>
      </c>
      <c r="E37" s="10">
        <v>850910</v>
      </c>
      <c r="F37" s="10"/>
      <c r="G37" s="10"/>
      <c r="H37" s="10"/>
      <c r="I37" s="10"/>
      <c r="J37" s="10"/>
      <c r="K37" s="10"/>
      <c r="L37" s="11"/>
      <c r="M37" s="11"/>
      <c r="N37" s="10"/>
      <c r="O37" s="10"/>
      <c r="P37" s="11"/>
      <c r="Q37" s="11"/>
      <c r="R37" s="11"/>
      <c r="S37" s="11"/>
    </row>
    <row r="38" spans="1:19">
      <c r="A38" s="8">
        <f t="shared" si="0"/>
        <v>-2</v>
      </c>
      <c r="B38" s="10">
        <v>644203</v>
      </c>
      <c r="C38" s="10">
        <v>837019</v>
      </c>
      <c r="D38" s="10">
        <v>748090</v>
      </c>
      <c r="E38" s="10">
        <v>864270</v>
      </c>
      <c r="F38" s="10"/>
      <c r="G38" s="10"/>
      <c r="H38" s="10"/>
      <c r="I38" s="10"/>
      <c r="J38" s="10"/>
      <c r="K38" s="10"/>
      <c r="L38" s="11"/>
      <c r="M38" s="11"/>
      <c r="N38" s="10"/>
      <c r="O38" s="10"/>
      <c r="P38" s="11"/>
      <c r="Q38" s="11"/>
      <c r="R38" s="11"/>
      <c r="S38" s="11"/>
    </row>
    <row r="39" spans="1:19">
      <c r="A39" s="8">
        <f t="shared" si="0"/>
        <v>-1</v>
      </c>
      <c r="B39" s="10">
        <v>698092</v>
      </c>
      <c r="C39" s="10">
        <v>853334</v>
      </c>
      <c r="D39" s="10">
        <v>816030</v>
      </c>
      <c r="E39" s="10">
        <v>864960</v>
      </c>
      <c r="F39" s="10"/>
      <c r="G39" s="10"/>
      <c r="H39" s="10"/>
      <c r="I39" s="10"/>
      <c r="J39" s="10"/>
      <c r="K39" s="10"/>
      <c r="L39" s="11"/>
      <c r="M39" s="11"/>
      <c r="N39" s="10"/>
      <c r="O39" s="10"/>
      <c r="P39" s="11"/>
      <c r="Q39" s="11"/>
      <c r="R39" s="11"/>
      <c r="S39" s="11"/>
    </row>
    <row r="40" spans="1:19">
      <c r="A40" s="8">
        <f t="shared" si="0"/>
        <v>0</v>
      </c>
      <c r="B40" s="10">
        <v>738633</v>
      </c>
      <c r="C40" s="10">
        <v>862233</v>
      </c>
      <c r="D40" s="10">
        <v>853330</v>
      </c>
      <c r="E40" s="10">
        <v>865200</v>
      </c>
      <c r="F40" s="10"/>
      <c r="G40" s="10"/>
      <c r="H40" s="10"/>
      <c r="I40" s="10"/>
      <c r="J40" s="10"/>
      <c r="K40" s="10"/>
      <c r="L40" s="11"/>
      <c r="M40" s="11"/>
      <c r="N40" s="10"/>
      <c r="O40" s="10"/>
      <c r="P40" s="11"/>
      <c r="Q40" s="11"/>
      <c r="R40" s="11"/>
      <c r="S40" s="11"/>
    </row>
    <row r="41" spans="1:19">
      <c r="A41" s="8">
        <f t="shared" si="0"/>
        <v>1</v>
      </c>
      <c r="B41" s="10">
        <v>778680</v>
      </c>
      <c r="C41" s="10">
        <v>865200</v>
      </c>
      <c r="D41" s="10">
        <v>861640</v>
      </c>
      <c r="E41" s="10">
        <v>865200</v>
      </c>
      <c r="F41" s="10"/>
      <c r="G41" s="10"/>
      <c r="H41" s="10"/>
      <c r="I41" s="10"/>
      <c r="J41" s="10"/>
      <c r="K41" s="10"/>
      <c r="L41" s="11"/>
      <c r="M41" s="11"/>
      <c r="N41" s="10"/>
      <c r="O41" s="10"/>
      <c r="P41" s="11"/>
      <c r="Q41" s="11"/>
      <c r="R41" s="11"/>
      <c r="S41" s="11"/>
    </row>
    <row r="42" spans="1:19">
      <c r="A42" s="8">
        <f t="shared" si="0"/>
        <v>2</v>
      </c>
      <c r="B42" s="10">
        <v>815265</v>
      </c>
      <c r="C42" s="10">
        <v>865200</v>
      </c>
      <c r="D42" s="10">
        <v>864890</v>
      </c>
      <c r="E42" s="10">
        <v>865200</v>
      </c>
      <c r="F42" s="10"/>
      <c r="G42" s="10"/>
      <c r="H42" s="10"/>
      <c r="I42" s="10"/>
      <c r="J42" s="10"/>
      <c r="K42" s="10"/>
      <c r="L42" s="11"/>
      <c r="M42" s="11"/>
      <c r="N42" s="10"/>
      <c r="O42" s="10"/>
      <c r="P42" s="11"/>
      <c r="Q42" s="11"/>
      <c r="R42" s="11"/>
      <c r="S42" s="11"/>
    </row>
    <row r="43" spans="1:19">
      <c r="A43" s="8">
        <f t="shared" si="0"/>
        <v>3</v>
      </c>
      <c r="B43" s="10">
        <v>846412</v>
      </c>
      <c r="C43" s="10">
        <v>865200</v>
      </c>
      <c r="D43" s="10">
        <v>865120</v>
      </c>
      <c r="E43" s="10">
        <v>865200</v>
      </c>
      <c r="F43" s="10"/>
      <c r="G43" s="10"/>
      <c r="H43" s="10"/>
      <c r="I43" s="10"/>
      <c r="J43" s="10"/>
      <c r="K43" s="10"/>
      <c r="L43" s="11"/>
      <c r="M43" s="11"/>
      <c r="N43" s="10"/>
      <c r="O43" s="10"/>
      <c r="P43" s="11"/>
      <c r="Q43" s="11"/>
      <c r="R43" s="11"/>
      <c r="S43" s="11"/>
    </row>
    <row r="44" spans="1:19">
      <c r="A44" s="8">
        <f t="shared" si="0"/>
        <v>4</v>
      </c>
      <c r="B44" s="10">
        <v>845424</v>
      </c>
      <c r="C44" s="10">
        <v>865200</v>
      </c>
      <c r="D44" s="10">
        <v>865200</v>
      </c>
      <c r="E44" s="10">
        <v>865200</v>
      </c>
      <c r="F44" s="10"/>
      <c r="G44" s="10"/>
      <c r="H44" s="10"/>
      <c r="I44" s="10"/>
      <c r="J44" s="10"/>
      <c r="K44" s="10"/>
      <c r="L44" s="11"/>
      <c r="M44" s="11"/>
      <c r="N44" s="10"/>
      <c r="O44" s="10"/>
      <c r="P44" s="11"/>
      <c r="Q44" s="11"/>
      <c r="R44" s="11"/>
      <c r="S44" s="11"/>
    </row>
    <row r="45" spans="1:19">
      <c r="A45" s="8">
        <f t="shared" si="0"/>
        <v>5</v>
      </c>
      <c r="B45" s="10">
        <v>858772</v>
      </c>
      <c r="C45" s="10">
        <v>865200</v>
      </c>
      <c r="D45" s="10">
        <v>865200</v>
      </c>
      <c r="E45" s="10"/>
      <c r="F45" s="10"/>
      <c r="G45" s="10"/>
      <c r="H45" s="10"/>
      <c r="I45" s="10"/>
      <c r="J45" s="10"/>
      <c r="K45" s="10"/>
      <c r="L45" s="11"/>
      <c r="M45" s="11"/>
      <c r="N45" s="10"/>
      <c r="O45" s="10"/>
      <c r="P45" s="11"/>
      <c r="Q45" s="11"/>
      <c r="R45" s="11"/>
      <c r="S45" s="11"/>
    </row>
    <row r="46" spans="1:19">
      <c r="A46" s="8">
        <f t="shared" si="0"/>
        <v>6</v>
      </c>
      <c r="B46" s="10">
        <v>860255</v>
      </c>
      <c r="C46" s="10">
        <v>865200</v>
      </c>
      <c r="D46" s="10">
        <v>865200</v>
      </c>
      <c r="E46" s="10"/>
      <c r="F46" s="10"/>
      <c r="G46" s="10"/>
      <c r="H46" s="10"/>
      <c r="I46" s="10"/>
      <c r="J46" s="10"/>
      <c r="K46" s="10"/>
      <c r="L46" s="11"/>
      <c r="M46" s="11"/>
      <c r="N46" s="10"/>
      <c r="O46" s="10"/>
      <c r="P46" s="11"/>
      <c r="Q46" s="11"/>
      <c r="R46" s="11"/>
      <c r="S46" s="11"/>
    </row>
    <row r="47" spans="1:19">
      <c r="A47" s="8">
        <f t="shared" si="0"/>
        <v>7</v>
      </c>
      <c r="B47" s="10">
        <v>861739</v>
      </c>
      <c r="C47" s="10">
        <v>865200</v>
      </c>
      <c r="D47" s="10"/>
      <c r="E47" s="10"/>
      <c r="F47" s="10"/>
      <c r="G47" s="10"/>
      <c r="H47" s="10"/>
      <c r="I47" s="10"/>
      <c r="J47" s="10"/>
      <c r="K47" s="10"/>
      <c r="L47" s="11"/>
      <c r="M47" s="11"/>
      <c r="N47" s="10"/>
      <c r="O47" s="10"/>
      <c r="P47" s="11"/>
      <c r="Q47" s="11"/>
      <c r="R47" s="11"/>
      <c r="S47" s="11"/>
    </row>
    <row r="48" spans="1:19">
      <c r="A48" s="8">
        <f t="shared" si="0"/>
        <v>8</v>
      </c>
      <c r="B48" s="10">
        <v>864211</v>
      </c>
      <c r="C48" s="10">
        <v>865200</v>
      </c>
      <c r="D48" s="10"/>
      <c r="E48" s="10"/>
      <c r="F48" s="10"/>
      <c r="G48" s="10"/>
      <c r="H48" s="10"/>
      <c r="I48" s="10"/>
      <c r="J48" s="10"/>
      <c r="K48" s="10"/>
      <c r="L48" s="11"/>
      <c r="M48" s="11"/>
      <c r="N48" s="10"/>
      <c r="O48" s="10"/>
      <c r="P48" s="11"/>
      <c r="Q48" s="11"/>
      <c r="R48" s="11"/>
      <c r="S48" s="11"/>
    </row>
    <row r="49" spans="1:19">
      <c r="A49" s="8">
        <f t="shared" si="0"/>
        <v>9</v>
      </c>
      <c r="B49" s="10">
        <v>865200</v>
      </c>
      <c r="C49" s="10">
        <v>865200</v>
      </c>
      <c r="D49" s="10"/>
      <c r="E49" s="10"/>
      <c r="F49" s="10"/>
      <c r="G49" s="10"/>
      <c r="H49" s="10"/>
      <c r="I49" s="10"/>
      <c r="J49" s="10"/>
      <c r="K49" s="10"/>
      <c r="L49" s="11"/>
      <c r="M49" s="11"/>
      <c r="N49" s="10"/>
      <c r="O49" s="10"/>
      <c r="P49" s="11"/>
      <c r="Q49" s="11"/>
      <c r="R49" s="11"/>
      <c r="S49" s="11"/>
    </row>
    <row r="50" spans="1:19">
      <c r="A50" s="8">
        <f t="shared" si="0"/>
        <v>10</v>
      </c>
      <c r="B50" s="10">
        <v>864705</v>
      </c>
      <c r="C50" s="10">
        <v>865200</v>
      </c>
      <c r="D50" s="10"/>
      <c r="E50" s="10"/>
      <c r="F50" s="10"/>
      <c r="G50" s="10"/>
      <c r="H50" s="10"/>
      <c r="I50" s="10"/>
      <c r="J50" s="10"/>
      <c r="K50" s="10"/>
      <c r="L50" s="11"/>
      <c r="M50" s="11"/>
      <c r="N50" s="10"/>
      <c r="O50" s="10"/>
      <c r="P50" s="11"/>
      <c r="Q50" s="11"/>
      <c r="R50" s="11"/>
      <c r="S50" s="11"/>
    </row>
    <row r="51" spans="1:19">
      <c r="A51" s="8">
        <f t="shared" si="0"/>
        <v>11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11"/>
      <c r="N51" s="10"/>
      <c r="O51" s="10"/>
      <c r="P51" s="11"/>
      <c r="Q51" s="11"/>
      <c r="R51" s="11"/>
      <c r="S51" s="11"/>
    </row>
    <row r="52" spans="1:19">
      <c r="A52" s="8">
        <f t="shared" si="0"/>
        <v>12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1"/>
      <c r="M52" s="11"/>
      <c r="N52" s="10"/>
      <c r="O52" s="10"/>
      <c r="P52" s="11"/>
      <c r="Q52" s="11"/>
      <c r="R52" s="11"/>
      <c r="S52" s="11"/>
    </row>
    <row r="53" spans="1:19">
      <c r="A53" s="8">
        <f t="shared" si="0"/>
        <v>13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0"/>
      <c r="O53" s="10"/>
      <c r="P53" s="11"/>
      <c r="Q53" s="11"/>
      <c r="R53" s="11"/>
      <c r="S53" s="11"/>
    </row>
    <row r="54" spans="1:19">
      <c r="A54" s="8">
        <f t="shared" si="0"/>
        <v>14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1"/>
      <c r="M54" s="11"/>
      <c r="N54" s="10"/>
      <c r="O54" s="10"/>
      <c r="P54" s="11"/>
      <c r="Q54" s="11"/>
      <c r="R54" s="10"/>
      <c r="S54" s="10"/>
    </row>
    <row r="55" spans="1:19">
      <c r="A55" s="8">
        <f t="shared" si="0"/>
        <v>15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1"/>
      <c r="M55" s="11"/>
      <c r="N55" s="10"/>
      <c r="O55" s="10"/>
      <c r="P55" s="11"/>
      <c r="Q55" s="11"/>
      <c r="R55" s="10"/>
      <c r="S55" s="10"/>
    </row>
    <row r="57" spans="1:19" ht="40.5">
      <c r="A57" s="50" t="s">
        <v>20</v>
      </c>
      <c r="B57" s="51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-2.5620708588967864</v>
      </c>
      <c r="C57" s="51">
        <f t="shared" si="1"/>
        <v>-5.9272893117056098</v>
      </c>
      <c r="D57" s="51">
        <f t="shared" si="1"/>
        <v>-3.2845169479207454</v>
      </c>
      <c r="E57" s="51">
        <f t="shared" si="1"/>
        <v>-5.6502043857091229</v>
      </c>
      <c r="F57" s="51" t="str">
        <f t="shared" si="1"/>
        <v/>
      </c>
      <c r="G57" s="51" t="str">
        <f t="shared" si="1"/>
        <v/>
      </c>
      <c r="H57" s="51" t="str">
        <f t="shared" si="1"/>
        <v/>
      </c>
      <c r="I57" s="51" t="str">
        <f t="shared" si="1"/>
        <v/>
      </c>
      <c r="J57" s="51" t="str">
        <f t="shared" si="1"/>
        <v/>
      </c>
      <c r="K57" s="51" t="str">
        <f t="shared" si="1"/>
        <v/>
      </c>
      <c r="L57" s="51" t="str">
        <f t="shared" si="1"/>
        <v/>
      </c>
      <c r="M57" s="51" t="str">
        <f t="shared" si="1"/>
        <v/>
      </c>
      <c r="N57" s="51" t="str">
        <f t="shared" si="1"/>
        <v/>
      </c>
      <c r="O57" s="51" t="str">
        <f t="shared" si="1"/>
        <v/>
      </c>
      <c r="P57" s="51" t="str">
        <f t="shared" si="1"/>
        <v/>
      </c>
      <c r="Q57" s="51" t="str">
        <f t="shared" si="1"/>
        <v/>
      </c>
      <c r="R57" s="51" t="str">
        <f t="shared" si="1"/>
        <v/>
      </c>
      <c r="S57" s="51" t="str">
        <f t="shared" si="1"/>
        <v/>
      </c>
    </row>
    <row r="58" spans="1:19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>
      <c r="A59" s="53" t="s">
        <v>21</v>
      </c>
      <c r="B59" s="54">
        <v>0.7</v>
      </c>
      <c r="C59" s="55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>
      <c r="A60" s="56" t="s">
        <v>22</v>
      </c>
      <c r="B60" s="57">
        <v>865000</v>
      </c>
      <c r="C60" s="58" t="s">
        <v>23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60"/>
      <c r="S60" s="60"/>
    </row>
    <row r="61" spans="1:19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</sheetData>
  <mergeCells count="10">
    <mergeCell ref="N28:O28"/>
    <mergeCell ref="P28:Q28"/>
    <mergeCell ref="R28:S28"/>
    <mergeCell ref="A27:S27"/>
    <mergeCell ref="B28:C28"/>
    <mergeCell ref="D28:E28"/>
    <mergeCell ref="F28:G28"/>
    <mergeCell ref="H28:I28"/>
    <mergeCell ref="J28:K28"/>
    <mergeCell ref="L28:M28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zoomScale="70" zoomScaleNormal="70" workbookViewId="0">
      <selection activeCell="F29" sqref="F29"/>
    </sheetView>
  </sheetViews>
  <sheetFormatPr defaultRowHeight="13.5"/>
  <cols>
    <col min="2" max="19" width="11.75" customWidth="1"/>
  </cols>
  <sheetData>
    <row r="1" spans="1:19" ht="14.25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</row>
    <row r="2" spans="1:19" ht="14.25">
      <c r="A2" s="1"/>
      <c r="B2" s="5"/>
      <c r="C2" s="5"/>
      <c r="D2" s="3"/>
      <c r="E2" s="3"/>
      <c r="F2" s="3"/>
      <c r="G2" s="3"/>
      <c r="H2" s="3"/>
      <c r="I2" s="3"/>
      <c r="J2" s="4"/>
      <c r="K2" s="4"/>
      <c r="L2" s="5"/>
      <c r="M2" s="5"/>
      <c r="N2" s="5"/>
      <c r="O2" s="5"/>
      <c r="P2" s="5"/>
      <c r="Q2" s="5"/>
      <c r="R2" s="5"/>
    </row>
    <row r="3" spans="1:19" ht="14.25">
      <c r="A3" s="1"/>
      <c r="B3" s="5"/>
      <c r="C3" s="5"/>
      <c r="D3" s="3"/>
      <c r="E3" s="3"/>
      <c r="F3" s="3"/>
      <c r="G3" s="3"/>
      <c r="H3" s="3"/>
      <c r="I3" s="3"/>
      <c r="J3" s="4"/>
      <c r="K3" s="4"/>
      <c r="L3" s="5"/>
      <c r="M3" s="5"/>
      <c r="N3" s="5"/>
      <c r="O3" s="5"/>
      <c r="P3" s="5"/>
      <c r="Q3" s="5"/>
      <c r="R3" s="5"/>
    </row>
    <row r="4" spans="1:19" ht="14.25">
      <c r="A4" s="1"/>
      <c r="B4" s="5"/>
      <c r="C4" s="5"/>
      <c r="D4" s="3"/>
      <c r="E4" s="3"/>
      <c r="F4" s="3"/>
      <c r="G4" s="3"/>
      <c r="H4" s="3"/>
      <c r="I4" s="3"/>
      <c r="J4" s="4"/>
      <c r="K4" s="4"/>
      <c r="L4" s="5"/>
      <c r="M4" s="5"/>
      <c r="N4" s="5"/>
      <c r="O4" s="5"/>
      <c r="P4" s="5"/>
      <c r="Q4" s="5"/>
      <c r="R4" s="5"/>
    </row>
    <row r="5" spans="1:19" ht="14.25">
      <c r="A5" s="1"/>
      <c r="B5" s="5"/>
      <c r="C5" s="5"/>
      <c r="D5" s="3"/>
      <c r="E5" s="3"/>
      <c r="F5" s="3"/>
      <c r="G5" s="3"/>
      <c r="H5" s="3"/>
      <c r="I5" s="3"/>
      <c r="J5" s="4"/>
      <c r="K5" s="4"/>
      <c r="L5" s="5"/>
      <c r="M5" s="5"/>
      <c r="N5" s="5"/>
      <c r="O5" s="5"/>
      <c r="P5" s="5"/>
      <c r="Q5" s="5"/>
      <c r="R5" s="5"/>
    </row>
    <row r="6" spans="1:19" ht="14.25">
      <c r="A6" s="1"/>
      <c r="B6" s="5"/>
      <c r="C6" s="5"/>
      <c r="D6" s="3"/>
      <c r="E6" s="3"/>
      <c r="F6" s="3"/>
      <c r="G6" s="3"/>
      <c r="H6" s="3"/>
      <c r="I6" s="3"/>
      <c r="J6" s="4"/>
      <c r="K6" s="4"/>
      <c r="L6" s="5"/>
      <c r="M6" s="5"/>
      <c r="N6" s="5"/>
      <c r="O6" s="5"/>
      <c r="P6" s="5"/>
      <c r="Q6" s="5"/>
      <c r="R6" s="5"/>
    </row>
    <row r="7" spans="1:19" ht="14.25">
      <c r="A7" s="1"/>
      <c r="B7" s="5"/>
      <c r="C7" s="5"/>
      <c r="D7" s="3"/>
      <c r="E7" s="3"/>
      <c r="F7" s="3"/>
      <c r="G7" s="3"/>
      <c r="H7" s="3"/>
      <c r="I7" s="3"/>
      <c r="J7" s="4"/>
      <c r="K7" s="4"/>
      <c r="L7" s="5"/>
      <c r="M7" s="5"/>
      <c r="N7" s="5"/>
      <c r="O7" s="5"/>
      <c r="P7" s="5"/>
      <c r="Q7" s="5"/>
      <c r="R7" s="5"/>
      <c r="S7" s="5"/>
    </row>
    <row r="8" spans="1:19" ht="14.25">
      <c r="A8" s="1"/>
      <c r="B8" s="5"/>
      <c r="C8" s="5"/>
      <c r="D8" s="3"/>
      <c r="E8" s="3"/>
      <c r="F8" s="3"/>
      <c r="G8" s="3"/>
      <c r="H8" s="3"/>
      <c r="I8" s="3"/>
      <c r="J8" s="4"/>
      <c r="K8" s="4"/>
      <c r="L8" s="5"/>
      <c r="M8" s="5"/>
      <c r="N8" s="5"/>
      <c r="O8" s="5"/>
      <c r="P8" s="5"/>
      <c r="Q8" s="5"/>
      <c r="R8" s="5"/>
      <c r="S8" s="5"/>
    </row>
    <row r="9" spans="1:19" ht="14.25">
      <c r="A9" s="1"/>
      <c r="B9" s="5"/>
      <c r="C9" s="5"/>
      <c r="D9" s="3"/>
      <c r="E9" s="3"/>
      <c r="F9" s="3"/>
      <c r="G9" s="3"/>
      <c r="H9" s="3"/>
      <c r="I9" s="3"/>
      <c r="J9" s="4"/>
      <c r="K9" s="4"/>
      <c r="L9" s="5"/>
      <c r="M9" s="5"/>
      <c r="N9" s="5"/>
      <c r="O9" s="5"/>
      <c r="P9" s="5"/>
      <c r="Q9" s="5"/>
      <c r="R9" s="5"/>
      <c r="S9" s="5"/>
    </row>
    <row r="10" spans="1:19" ht="14.25">
      <c r="A10" s="1"/>
      <c r="B10" s="5"/>
      <c r="C10" s="5"/>
      <c r="D10" s="3"/>
      <c r="E10" s="3"/>
      <c r="F10" s="3"/>
      <c r="G10" s="3"/>
      <c r="H10" s="3"/>
      <c r="I10" s="3"/>
      <c r="J10" s="4"/>
      <c r="K10" s="4"/>
      <c r="L10" s="5"/>
      <c r="M10" s="5"/>
      <c r="N10" s="5"/>
      <c r="O10" s="5"/>
      <c r="P10" s="5"/>
      <c r="Q10" s="5"/>
      <c r="R10" s="5"/>
      <c r="S10" s="5"/>
    </row>
    <row r="11" spans="1:19" ht="14.25">
      <c r="A11" s="1"/>
      <c r="B11" s="5"/>
      <c r="C11" s="5"/>
      <c r="D11" s="3"/>
      <c r="E11" s="3"/>
      <c r="F11" s="3"/>
      <c r="G11" s="3"/>
      <c r="H11" s="3"/>
      <c r="I11" s="3"/>
      <c r="J11" s="4"/>
      <c r="K11" s="4"/>
      <c r="L11" s="5"/>
      <c r="M11" s="5"/>
      <c r="N11" s="5"/>
      <c r="O11" s="5"/>
      <c r="P11" s="5"/>
      <c r="Q11" s="5"/>
      <c r="R11" s="5"/>
      <c r="S11" s="5"/>
    </row>
    <row r="12" spans="1:19" ht="14.25">
      <c r="A12" s="1"/>
      <c r="B12" s="5"/>
      <c r="C12" s="5"/>
      <c r="D12" s="3"/>
      <c r="E12" s="3"/>
      <c r="F12" s="3"/>
      <c r="G12" s="3"/>
      <c r="H12" s="3"/>
      <c r="I12" s="3"/>
      <c r="J12" s="4"/>
      <c r="K12" s="4"/>
      <c r="L12" s="5"/>
      <c r="M12" s="5"/>
      <c r="N12" s="5"/>
      <c r="O12" s="5"/>
      <c r="P12" s="5"/>
      <c r="Q12" s="5"/>
      <c r="R12" s="5"/>
      <c r="S12" s="5"/>
    </row>
    <row r="13" spans="1:19" ht="14.25">
      <c r="A13" s="1"/>
      <c r="B13" s="5"/>
      <c r="C13" s="5"/>
      <c r="D13" s="3"/>
      <c r="E13" s="3"/>
      <c r="F13" s="3"/>
      <c r="G13" s="3"/>
      <c r="H13" s="3"/>
      <c r="I13" s="3"/>
      <c r="J13" s="4"/>
      <c r="K13" s="4"/>
      <c r="L13" s="5"/>
      <c r="M13" s="5"/>
      <c r="N13" s="5"/>
      <c r="O13" s="5"/>
      <c r="P13" s="5"/>
      <c r="Q13" s="5"/>
      <c r="R13" s="5"/>
      <c r="S13" s="5"/>
    </row>
    <row r="14" spans="1:19" ht="14.25">
      <c r="A14" s="1"/>
      <c r="B14" s="5"/>
      <c r="C14" s="5"/>
      <c r="D14" s="3"/>
      <c r="E14" s="3"/>
      <c r="F14" s="3"/>
      <c r="G14" s="3"/>
      <c r="H14" s="3"/>
      <c r="I14" s="3"/>
      <c r="J14" s="4"/>
      <c r="K14" s="4"/>
      <c r="L14" s="5"/>
      <c r="M14" s="5"/>
      <c r="N14" s="5"/>
      <c r="O14" s="5"/>
      <c r="P14" s="5"/>
      <c r="Q14" s="5"/>
      <c r="R14" s="5"/>
      <c r="S14" s="5"/>
    </row>
    <row r="15" spans="1:19" ht="14.25">
      <c r="A15" s="1"/>
      <c r="B15" s="5"/>
      <c r="C15" s="5"/>
      <c r="D15" s="3"/>
      <c r="E15" s="3"/>
      <c r="F15" s="3"/>
      <c r="G15" s="3"/>
      <c r="H15" s="3"/>
      <c r="I15" s="3"/>
      <c r="J15" s="4"/>
      <c r="K15" s="4"/>
      <c r="L15" s="5"/>
      <c r="M15" s="5"/>
      <c r="N15" s="5"/>
      <c r="O15" s="5"/>
      <c r="P15" s="5"/>
      <c r="Q15" s="5"/>
      <c r="R15" s="5"/>
      <c r="S15" s="5"/>
    </row>
    <row r="16" spans="1:19" ht="14.25">
      <c r="A16" s="1"/>
      <c r="B16" s="5"/>
      <c r="C16" s="5"/>
      <c r="D16" s="3"/>
      <c r="E16" s="3"/>
      <c r="F16" s="3"/>
      <c r="G16" s="3"/>
      <c r="H16" s="3"/>
      <c r="I16" s="3"/>
      <c r="J16" s="4"/>
      <c r="K16" s="4"/>
      <c r="L16" s="5"/>
      <c r="M16" s="5"/>
      <c r="N16" s="5"/>
      <c r="O16" s="5"/>
      <c r="P16" s="5"/>
      <c r="Q16" s="5"/>
      <c r="R16" s="5"/>
      <c r="S16" s="5"/>
    </row>
    <row r="17" spans="1:19" ht="14.25">
      <c r="A17" s="1"/>
      <c r="B17" s="5"/>
      <c r="C17" s="5"/>
      <c r="D17" s="3"/>
      <c r="E17" s="3"/>
      <c r="F17" s="3"/>
      <c r="G17" s="3"/>
      <c r="H17" s="3"/>
      <c r="I17" s="3"/>
      <c r="J17" s="4"/>
      <c r="K17" s="4"/>
      <c r="L17" s="5"/>
      <c r="M17" s="5"/>
      <c r="N17" s="5"/>
      <c r="O17" s="5"/>
      <c r="P17" s="5"/>
      <c r="Q17" s="5"/>
      <c r="R17" s="5"/>
      <c r="S17" s="5"/>
    </row>
    <row r="18" spans="1:19" ht="14.25">
      <c r="A18" s="1"/>
      <c r="B18" s="5"/>
      <c r="C18" s="5"/>
      <c r="D18" s="3"/>
      <c r="E18" s="3"/>
      <c r="F18" s="3"/>
      <c r="G18" s="3"/>
      <c r="H18" s="3"/>
      <c r="I18" s="3"/>
      <c r="J18" s="4"/>
      <c r="K18" s="4"/>
      <c r="L18" s="5"/>
      <c r="M18" s="5"/>
      <c r="N18" s="5"/>
      <c r="O18" s="5"/>
      <c r="P18" s="5"/>
      <c r="Q18" s="5"/>
      <c r="R18" s="5"/>
      <c r="S18" s="5"/>
    </row>
    <row r="19" spans="1:19" ht="14.25">
      <c r="A19" s="1"/>
      <c r="B19" s="5"/>
      <c r="C19" s="5"/>
      <c r="D19" s="3"/>
      <c r="E19" s="3"/>
      <c r="F19" s="3"/>
      <c r="G19" s="3"/>
      <c r="H19" s="3"/>
      <c r="I19" s="3"/>
      <c r="J19" s="4"/>
      <c r="K19" s="4"/>
      <c r="L19" s="5"/>
      <c r="M19" s="5"/>
      <c r="N19" s="5"/>
      <c r="O19" s="5"/>
      <c r="P19" s="5"/>
      <c r="Q19" s="5"/>
      <c r="R19" s="5"/>
      <c r="S19" s="5"/>
    </row>
    <row r="20" spans="1:19" ht="14.25">
      <c r="A20" s="1"/>
      <c r="B20" s="5"/>
      <c r="C20" s="5"/>
      <c r="D20" s="3"/>
      <c r="E20" s="3"/>
      <c r="F20" s="3"/>
      <c r="G20" s="3"/>
      <c r="H20" s="3"/>
      <c r="I20" s="3"/>
      <c r="J20" s="4"/>
      <c r="K20" s="4"/>
      <c r="L20" s="5"/>
      <c r="M20" s="5"/>
      <c r="N20" s="5"/>
      <c r="O20" s="5"/>
      <c r="P20" s="5"/>
      <c r="Q20" s="5"/>
      <c r="R20" s="5"/>
      <c r="S20" s="5"/>
    </row>
    <row r="21" spans="1:19" ht="14.25">
      <c r="A21" s="1"/>
      <c r="B21" s="5"/>
      <c r="C21" s="5"/>
      <c r="D21" s="3"/>
      <c r="E21" s="3"/>
      <c r="F21" s="3"/>
      <c r="G21" s="3"/>
      <c r="H21" s="3"/>
      <c r="I21" s="3"/>
      <c r="J21" s="4"/>
      <c r="K21" s="4"/>
      <c r="L21" s="5"/>
      <c r="M21" s="5"/>
      <c r="N21" s="5"/>
      <c r="O21" s="5"/>
      <c r="P21" s="5"/>
      <c r="Q21" s="5"/>
      <c r="R21" s="5"/>
      <c r="S21" s="5"/>
    </row>
    <row r="22" spans="1:19" ht="14.25">
      <c r="A22" s="1"/>
      <c r="B22" s="5"/>
      <c r="C22" s="5"/>
      <c r="D22" s="3"/>
      <c r="E22" s="3"/>
      <c r="F22" s="3"/>
      <c r="G22" s="3"/>
      <c r="H22" s="3"/>
      <c r="I22" s="3"/>
      <c r="J22" s="4"/>
      <c r="K22" s="4"/>
      <c r="L22" s="5"/>
      <c r="M22" s="5"/>
      <c r="N22" s="5"/>
      <c r="O22" s="5"/>
      <c r="P22" s="5"/>
      <c r="Q22" s="5"/>
      <c r="R22" s="5"/>
      <c r="S22" s="5"/>
    </row>
    <row r="23" spans="1:19" ht="14.25">
      <c r="A23" s="1"/>
      <c r="B23" s="5"/>
      <c r="C23" s="5"/>
      <c r="D23" s="3"/>
      <c r="E23" s="3"/>
      <c r="F23" s="3"/>
      <c r="G23" s="3"/>
      <c r="H23" s="3"/>
      <c r="I23" s="3"/>
      <c r="J23" s="4"/>
      <c r="K23" s="4"/>
      <c r="L23" s="5"/>
      <c r="M23" s="5"/>
      <c r="N23" s="5"/>
      <c r="O23" s="5"/>
      <c r="P23" s="5"/>
      <c r="Q23" s="5"/>
      <c r="R23" s="5"/>
      <c r="S23" s="5"/>
    </row>
    <row r="24" spans="1:19" ht="14.25">
      <c r="A24" s="1"/>
      <c r="B24" s="5"/>
      <c r="C24" s="5"/>
      <c r="D24" s="3"/>
      <c r="E24" s="3"/>
      <c r="F24" s="3"/>
      <c r="G24" s="3"/>
      <c r="H24" s="3"/>
      <c r="I24" s="3"/>
      <c r="J24" s="4"/>
      <c r="K24" s="4"/>
      <c r="L24" s="5"/>
      <c r="M24" s="5"/>
      <c r="N24" s="5"/>
      <c r="O24" s="5"/>
      <c r="P24" s="5"/>
      <c r="Q24" s="5"/>
      <c r="R24" s="5"/>
      <c r="S24" s="5"/>
    </row>
    <row r="25" spans="1:19" ht="14.25">
      <c r="A25" s="1"/>
      <c r="B25" s="5"/>
      <c r="C25" s="5"/>
      <c r="D25" s="3"/>
      <c r="E25" s="3"/>
      <c r="F25" s="3"/>
      <c r="G25" s="3"/>
      <c r="H25" s="3"/>
      <c r="I25" s="3"/>
      <c r="J25" s="4"/>
      <c r="K25" s="4"/>
      <c r="L25" s="5"/>
      <c r="M25" s="5"/>
      <c r="N25" s="5"/>
      <c r="O25" s="5"/>
      <c r="P25" s="5"/>
      <c r="Q25" s="5"/>
      <c r="R25" s="5"/>
      <c r="S25" s="5"/>
    </row>
    <row r="26" spans="1:19" ht="14.25">
      <c r="A26" s="1"/>
      <c r="B26" s="5"/>
      <c r="C26" s="5"/>
      <c r="D26" s="3"/>
      <c r="E26" s="3"/>
      <c r="F26" s="3"/>
      <c r="G26" s="3"/>
      <c r="H26" s="3"/>
      <c r="I26" s="3"/>
      <c r="J26" s="4"/>
      <c r="K26" s="4"/>
      <c r="L26" s="5"/>
      <c r="M26" s="5"/>
      <c r="N26" s="5"/>
      <c r="O26" s="5"/>
      <c r="P26" s="5"/>
      <c r="Q26" s="5"/>
      <c r="R26" s="5"/>
      <c r="S26" s="5"/>
    </row>
    <row r="27" spans="1:19" ht="26.25">
      <c r="A27" s="71" t="s">
        <v>16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65.099999999999994" customHeight="1">
      <c r="A28" s="7" t="s">
        <v>17</v>
      </c>
      <c r="B28" s="69" t="s">
        <v>25</v>
      </c>
      <c r="C28" s="70"/>
      <c r="D28" s="69" t="s">
        <v>26</v>
      </c>
      <c r="E28" s="70"/>
      <c r="F28" s="69" t="s">
        <v>36</v>
      </c>
      <c r="G28" s="70"/>
      <c r="H28" s="69" t="s">
        <v>3</v>
      </c>
      <c r="I28" s="70"/>
      <c r="J28" s="69" t="s">
        <v>4</v>
      </c>
      <c r="K28" s="70"/>
      <c r="L28" s="69" t="s">
        <v>5</v>
      </c>
      <c r="M28" s="70"/>
      <c r="N28" s="69" t="s">
        <v>6</v>
      </c>
      <c r="O28" s="70"/>
      <c r="P28" s="69" t="s">
        <v>7</v>
      </c>
      <c r="Q28" s="70"/>
      <c r="R28" s="69" t="s">
        <v>8</v>
      </c>
      <c r="S28" s="70"/>
    </row>
    <row r="29" spans="1:19">
      <c r="A29" s="7"/>
      <c r="B29" s="6" t="s">
        <v>18</v>
      </c>
      <c r="C29" s="6" t="s">
        <v>19</v>
      </c>
      <c r="D29" s="6" t="s">
        <v>18</v>
      </c>
      <c r="E29" s="6" t="s">
        <v>19</v>
      </c>
      <c r="F29" s="6" t="s">
        <v>18</v>
      </c>
      <c r="G29" s="6" t="s">
        <v>19</v>
      </c>
      <c r="H29" s="6" t="s">
        <v>18</v>
      </c>
      <c r="I29" s="6" t="s">
        <v>19</v>
      </c>
      <c r="J29" s="6" t="s">
        <v>18</v>
      </c>
      <c r="K29" s="6" t="s">
        <v>19</v>
      </c>
      <c r="L29" s="6" t="s">
        <v>18</v>
      </c>
      <c r="M29" s="6" t="s">
        <v>19</v>
      </c>
      <c r="N29" s="6" t="s">
        <v>18</v>
      </c>
      <c r="O29" s="6" t="s">
        <v>19</v>
      </c>
      <c r="P29" s="6" t="s">
        <v>18</v>
      </c>
      <c r="Q29" s="6" t="s">
        <v>19</v>
      </c>
      <c r="R29" s="6" t="s">
        <v>18</v>
      </c>
      <c r="S29" s="6" t="s">
        <v>19</v>
      </c>
    </row>
    <row r="30" spans="1:19">
      <c r="A30" s="8">
        <v>-10</v>
      </c>
      <c r="B30" s="10">
        <v>73224</v>
      </c>
      <c r="C30" s="10">
        <v>351864</v>
      </c>
      <c r="D30" s="10">
        <v>29808</v>
      </c>
      <c r="E30" s="10">
        <v>223400</v>
      </c>
      <c r="F30" s="10"/>
      <c r="G30" s="10"/>
      <c r="H30" s="10"/>
      <c r="I30" s="10"/>
      <c r="J30" s="10"/>
      <c r="K30" s="10"/>
      <c r="L30" s="11"/>
      <c r="M30" s="11"/>
      <c r="N30" s="10"/>
      <c r="O30" s="10"/>
      <c r="P30" s="11"/>
      <c r="Q30" s="11"/>
      <c r="R30" s="11"/>
      <c r="S30" s="11"/>
    </row>
    <row r="31" spans="1:19">
      <c r="A31" s="8">
        <f>A30+1</f>
        <v>-9</v>
      </c>
      <c r="B31" s="10">
        <v>152928</v>
      </c>
      <c r="C31" s="10">
        <v>459431</v>
      </c>
      <c r="D31" s="10">
        <v>110900</v>
      </c>
      <c r="E31" s="10">
        <v>350120</v>
      </c>
      <c r="F31" s="10"/>
      <c r="G31" s="10"/>
      <c r="H31" s="10"/>
      <c r="I31" s="10"/>
      <c r="J31" s="10"/>
      <c r="K31" s="10"/>
      <c r="L31" s="11"/>
      <c r="M31" s="11"/>
      <c r="N31" s="10"/>
      <c r="O31" s="10"/>
      <c r="P31" s="11"/>
      <c r="Q31" s="11"/>
      <c r="R31" s="11"/>
      <c r="S31" s="11"/>
    </row>
    <row r="32" spans="1:19">
      <c r="A32" s="8">
        <f t="shared" ref="A32:A55" si="0">A31+1</f>
        <v>-8</v>
      </c>
      <c r="B32" s="10">
        <v>263736</v>
      </c>
      <c r="C32" s="10">
        <v>554040</v>
      </c>
      <c r="D32" s="10">
        <v>233120</v>
      </c>
      <c r="E32" s="10">
        <v>480250</v>
      </c>
      <c r="F32" s="10"/>
      <c r="G32" s="10"/>
      <c r="H32" s="10"/>
      <c r="I32" s="10"/>
      <c r="J32" s="10"/>
      <c r="K32" s="10"/>
      <c r="L32" s="11"/>
      <c r="M32" s="11"/>
      <c r="N32" s="10"/>
      <c r="O32" s="10"/>
      <c r="P32" s="11"/>
      <c r="Q32" s="11"/>
      <c r="R32" s="11"/>
      <c r="S32" s="11"/>
    </row>
    <row r="33" spans="1:19">
      <c r="A33" s="8">
        <f t="shared" si="0"/>
        <v>-7</v>
      </c>
      <c r="B33" s="10">
        <v>368064</v>
      </c>
      <c r="C33" s="10">
        <v>678456</v>
      </c>
      <c r="D33" s="10">
        <v>347030</v>
      </c>
      <c r="E33" s="10">
        <v>595340</v>
      </c>
      <c r="F33" s="10"/>
      <c r="G33" s="10"/>
      <c r="H33" s="10"/>
      <c r="I33" s="10"/>
      <c r="J33" s="10"/>
      <c r="K33" s="10"/>
      <c r="L33" s="11"/>
      <c r="M33" s="11"/>
      <c r="N33" s="10"/>
      <c r="O33" s="10"/>
      <c r="P33" s="11"/>
      <c r="Q33" s="11"/>
      <c r="R33" s="11"/>
      <c r="S33" s="11"/>
    </row>
    <row r="34" spans="1:19">
      <c r="A34" s="8">
        <f t="shared" si="0"/>
        <v>-6</v>
      </c>
      <c r="B34" s="10">
        <v>462672</v>
      </c>
      <c r="C34" s="10">
        <v>782136</v>
      </c>
      <c r="D34" s="10">
        <v>463000</v>
      </c>
      <c r="E34" s="10">
        <v>719600</v>
      </c>
      <c r="F34" s="10"/>
      <c r="G34" s="10"/>
      <c r="H34" s="10"/>
      <c r="I34" s="10"/>
      <c r="J34" s="10"/>
      <c r="K34" s="10"/>
      <c r="L34" s="11"/>
      <c r="M34" s="11"/>
      <c r="N34" s="10"/>
      <c r="O34" s="10"/>
      <c r="P34" s="11"/>
      <c r="Q34" s="11"/>
      <c r="R34" s="11"/>
      <c r="S34" s="11"/>
    </row>
    <row r="35" spans="1:19">
      <c r="A35" s="8">
        <f t="shared" si="0"/>
        <v>-5</v>
      </c>
      <c r="B35" s="10">
        <v>569592</v>
      </c>
      <c r="C35" s="10">
        <v>886463</v>
      </c>
      <c r="D35" s="10">
        <v>568840</v>
      </c>
      <c r="E35" s="10">
        <v>917110</v>
      </c>
      <c r="F35" s="10"/>
      <c r="G35" s="10"/>
      <c r="H35" s="10"/>
      <c r="I35" s="10"/>
      <c r="J35" s="10"/>
      <c r="K35" s="10"/>
      <c r="L35" s="11"/>
      <c r="M35" s="11"/>
      <c r="N35" s="10"/>
      <c r="O35" s="10"/>
      <c r="P35" s="11"/>
      <c r="Q35" s="11"/>
      <c r="R35" s="11"/>
      <c r="S35" s="11"/>
    </row>
    <row r="36" spans="1:19">
      <c r="A36" s="8">
        <f t="shared" si="0"/>
        <v>-4</v>
      </c>
      <c r="B36" s="10">
        <v>651240</v>
      </c>
      <c r="C36" s="10">
        <v>984312</v>
      </c>
      <c r="D36" s="10">
        <v>681370</v>
      </c>
      <c r="E36" s="10">
        <v>1070100</v>
      </c>
      <c r="F36" s="10"/>
      <c r="G36" s="10"/>
      <c r="H36" s="10"/>
      <c r="I36" s="10"/>
      <c r="J36" s="10"/>
      <c r="K36" s="10"/>
      <c r="L36" s="11"/>
      <c r="M36" s="11"/>
      <c r="N36" s="10"/>
      <c r="O36" s="10"/>
      <c r="P36" s="11"/>
      <c r="Q36" s="11"/>
      <c r="R36" s="11"/>
      <c r="S36" s="11"/>
    </row>
    <row r="37" spans="1:19">
      <c r="A37" s="8">
        <f t="shared" si="0"/>
        <v>-3</v>
      </c>
      <c r="B37" s="10">
        <v>743904</v>
      </c>
      <c r="C37" s="10">
        <v>1073088</v>
      </c>
      <c r="D37" s="10">
        <v>836120</v>
      </c>
      <c r="E37" s="10">
        <v>1114400</v>
      </c>
      <c r="F37" s="10"/>
      <c r="G37" s="10"/>
      <c r="H37" s="10"/>
      <c r="I37" s="10"/>
      <c r="J37" s="10"/>
      <c r="K37" s="10"/>
      <c r="L37" s="11"/>
      <c r="M37" s="11"/>
      <c r="N37" s="10"/>
      <c r="O37" s="10"/>
      <c r="P37" s="11"/>
      <c r="Q37" s="11"/>
      <c r="R37" s="11"/>
      <c r="S37" s="11"/>
    </row>
    <row r="38" spans="1:19">
      <c r="A38" s="8">
        <f t="shared" si="0"/>
        <v>-2</v>
      </c>
      <c r="B38" s="10">
        <v>822312</v>
      </c>
      <c r="C38" s="10">
        <v>1102248</v>
      </c>
      <c r="D38" s="10">
        <v>975730</v>
      </c>
      <c r="E38" s="10">
        <v>1132800</v>
      </c>
      <c r="F38" s="10"/>
      <c r="G38" s="10"/>
      <c r="H38" s="10"/>
      <c r="I38" s="10"/>
      <c r="J38" s="10"/>
      <c r="K38" s="10"/>
      <c r="L38" s="11"/>
      <c r="M38" s="11"/>
      <c r="N38" s="10"/>
      <c r="O38" s="10"/>
      <c r="P38" s="11"/>
      <c r="Q38" s="11"/>
      <c r="R38" s="11"/>
      <c r="S38" s="11"/>
    </row>
    <row r="39" spans="1:19">
      <c r="A39" s="8">
        <f t="shared" si="0"/>
        <v>-1</v>
      </c>
      <c r="B39" s="10">
        <v>916272</v>
      </c>
      <c r="C39" s="10">
        <v>1124280</v>
      </c>
      <c r="D39" s="10">
        <v>1065900</v>
      </c>
      <c r="E39" s="10">
        <v>1133700</v>
      </c>
      <c r="F39" s="10"/>
      <c r="G39" s="10"/>
      <c r="H39" s="10"/>
      <c r="I39" s="10"/>
      <c r="J39" s="10"/>
      <c r="K39" s="10"/>
      <c r="L39" s="11"/>
      <c r="M39" s="11"/>
      <c r="N39" s="10"/>
      <c r="O39" s="10"/>
      <c r="P39" s="11"/>
      <c r="Q39" s="11"/>
      <c r="R39" s="11"/>
      <c r="S39" s="11"/>
    </row>
    <row r="40" spans="1:19">
      <c r="A40" s="8">
        <f t="shared" si="0"/>
        <v>0</v>
      </c>
      <c r="B40" s="10">
        <v>983664</v>
      </c>
      <c r="C40" s="10">
        <v>1132704</v>
      </c>
      <c r="D40" s="10">
        <v>1116200</v>
      </c>
      <c r="E40" s="10">
        <v>1134000</v>
      </c>
      <c r="F40" s="10"/>
      <c r="G40" s="10"/>
      <c r="H40" s="10"/>
      <c r="I40" s="10"/>
      <c r="J40" s="10"/>
      <c r="K40" s="10"/>
      <c r="L40" s="11"/>
      <c r="M40" s="11"/>
      <c r="N40" s="10"/>
      <c r="O40" s="10"/>
      <c r="P40" s="11"/>
      <c r="Q40" s="11"/>
      <c r="R40" s="11"/>
      <c r="S40" s="11"/>
    </row>
    <row r="41" spans="1:19">
      <c r="A41" s="8">
        <f t="shared" si="0"/>
        <v>1</v>
      </c>
      <c r="B41" s="10">
        <v>1035504</v>
      </c>
      <c r="C41" s="10">
        <v>1134000</v>
      </c>
      <c r="D41" s="10">
        <v>1128500</v>
      </c>
      <c r="E41" s="10">
        <v>1134000</v>
      </c>
      <c r="F41" s="10"/>
      <c r="G41" s="10"/>
      <c r="H41" s="10"/>
      <c r="I41" s="10"/>
      <c r="J41" s="10"/>
      <c r="K41" s="10"/>
      <c r="L41" s="11"/>
      <c r="M41" s="11"/>
      <c r="N41" s="10"/>
      <c r="O41" s="10"/>
      <c r="P41" s="11"/>
      <c r="Q41" s="11"/>
      <c r="R41" s="11"/>
      <c r="S41" s="11"/>
    </row>
    <row r="42" spans="1:19">
      <c r="A42" s="8">
        <f t="shared" si="0"/>
        <v>2</v>
      </c>
      <c r="B42" s="10">
        <v>1074384</v>
      </c>
      <c r="C42" s="10">
        <v>1134000</v>
      </c>
      <c r="D42" s="10">
        <v>1133400</v>
      </c>
      <c r="E42" s="10">
        <v>1134000</v>
      </c>
      <c r="F42" s="10"/>
      <c r="G42" s="10"/>
      <c r="H42" s="10"/>
      <c r="I42" s="10"/>
      <c r="J42" s="10"/>
      <c r="K42" s="10"/>
      <c r="L42" s="11"/>
      <c r="M42" s="11"/>
      <c r="N42" s="10"/>
      <c r="O42" s="10"/>
      <c r="P42" s="11"/>
      <c r="Q42" s="11"/>
      <c r="R42" s="11"/>
      <c r="S42" s="11"/>
    </row>
    <row r="43" spans="1:19">
      <c r="A43" s="8">
        <f t="shared" si="0"/>
        <v>3</v>
      </c>
      <c r="B43" s="10">
        <v>1105488</v>
      </c>
      <c r="C43" s="10">
        <v>1133352</v>
      </c>
      <c r="D43" s="10">
        <v>1133900</v>
      </c>
      <c r="E43" s="10">
        <v>1134000</v>
      </c>
      <c r="F43" s="10"/>
      <c r="G43" s="10"/>
      <c r="H43" s="10"/>
      <c r="I43" s="10"/>
      <c r="J43" s="10"/>
      <c r="K43" s="10"/>
      <c r="L43" s="11"/>
      <c r="M43" s="11"/>
      <c r="N43" s="10"/>
      <c r="O43" s="10"/>
      <c r="P43" s="11"/>
      <c r="Q43" s="11"/>
      <c r="R43" s="11"/>
      <c r="S43" s="11"/>
    </row>
    <row r="44" spans="1:19">
      <c r="A44" s="8">
        <f t="shared" si="0"/>
        <v>4</v>
      </c>
      <c r="B44" s="10">
        <v>1118448</v>
      </c>
      <c r="C44" s="10">
        <v>1134000</v>
      </c>
      <c r="D44" s="10">
        <v>1134000</v>
      </c>
      <c r="E44" s="10">
        <v>1134000</v>
      </c>
      <c r="F44" s="10"/>
      <c r="G44" s="10"/>
      <c r="H44" s="10"/>
      <c r="I44" s="10"/>
      <c r="J44" s="10"/>
      <c r="K44" s="10"/>
      <c r="L44" s="11"/>
      <c r="M44" s="11"/>
      <c r="N44" s="10"/>
      <c r="O44" s="10"/>
      <c r="P44" s="11"/>
      <c r="Q44" s="11"/>
      <c r="R44" s="11"/>
      <c r="S44" s="11"/>
    </row>
    <row r="45" spans="1:19">
      <c r="A45" s="8">
        <f t="shared" si="0"/>
        <v>5</v>
      </c>
      <c r="B45" s="10">
        <v>1120392</v>
      </c>
      <c r="C45" s="10">
        <v>1134000</v>
      </c>
      <c r="D45" s="10">
        <v>1134000</v>
      </c>
      <c r="E45" s="10"/>
      <c r="F45" s="10"/>
      <c r="G45" s="10"/>
      <c r="H45" s="10"/>
      <c r="I45" s="10"/>
      <c r="J45" s="10"/>
      <c r="K45" s="10"/>
      <c r="L45" s="11"/>
      <c r="M45" s="11"/>
      <c r="N45" s="10"/>
      <c r="O45" s="10"/>
      <c r="P45" s="11"/>
      <c r="Q45" s="11"/>
      <c r="R45" s="11"/>
      <c r="S45" s="11"/>
    </row>
    <row r="46" spans="1:19">
      <c r="A46" s="8">
        <f t="shared" si="0"/>
        <v>6</v>
      </c>
      <c r="B46" s="10">
        <v>1132056</v>
      </c>
      <c r="C46" s="10">
        <v>1134000</v>
      </c>
      <c r="D46" s="10">
        <v>1134000</v>
      </c>
      <c r="E46" s="10"/>
      <c r="F46" s="10"/>
      <c r="G46" s="10"/>
      <c r="H46" s="10"/>
      <c r="I46" s="10"/>
      <c r="J46" s="10"/>
      <c r="K46" s="10"/>
      <c r="L46" s="11"/>
      <c r="M46" s="11"/>
      <c r="N46" s="10"/>
      <c r="O46" s="10"/>
      <c r="P46" s="11"/>
      <c r="Q46" s="11"/>
      <c r="R46" s="11"/>
      <c r="S46" s="11"/>
    </row>
    <row r="47" spans="1:19">
      <c r="A47" s="8">
        <f t="shared" si="0"/>
        <v>7</v>
      </c>
      <c r="B47" s="10">
        <v>1131408</v>
      </c>
      <c r="C47" s="10">
        <v>1134000</v>
      </c>
      <c r="D47" s="10"/>
      <c r="E47" s="10"/>
      <c r="F47" s="10"/>
      <c r="G47" s="10"/>
      <c r="H47" s="10"/>
      <c r="I47" s="10"/>
      <c r="J47" s="10"/>
      <c r="K47" s="10"/>
      <c r="L47" s="11"/>
      <c r="M47" s="11"/>
      <c r="N47" s="10"/>
      <c r="O47" s="10"/>
      <c r="P47" s="11"/>
      <c r="Q47" s="11"/>
      <c r="R47" s="11"/>
      <c r="S47" s="11"/>
    </row>
    <row r="48" spans="1:19">
      <c r="A48" s="8">
        <f t="shared" si="0"/>
        <v>8</v>
      </c>
      <c r="B48" s="10">
        <v>1132704</v>
      </c>
      <c r="C48" s="10">
        <v>1134000</v>
      </c>
      <c r="D48" s="10"/>
      <c r="E48" s="10"/>
      <c r="F48" s="10"/>
      <c r="G48" s="10"/>
      <c r="H48" s="10"/>
      <c r="I48" s="10"/>
      <c r="J48" s="10"/>
      <c r="K48" s="10"/>
      <c r="L48" s="11"/>
      <c r="M48" s="11"/>
      <c r="N48" s="10"/>
      <c r="O48" s="10"/>
      <c r="P48" s="11"/>
      <c r="Q48" s="11"/>
      <c r="R48" s="11"/>
      <c r="S48" s="11"/>
    </row>
    <row r="49" spans="1:19">
      <c r="A49" s="8">
        <f t="shared" si="0"/>
        <v>9</v>
      </c>
      <c r="B49" s="10">
        <v>1134000</v>
      </c>
      <c r="C49" s="10">
        <v>1134000</v>
      </c>
      <c r="D49" s="10"/>
      <c r="E49" s="10"/>
      <c r="F49" s="10"/>
      <c r="G49" s="10"/>
      <c r="H49" s="10"/>
      <c r="I49" s="10"/>
      <c r="J49" s="10"/>
      <c r="K49" s="10"/>
      <c r="L49" s="11"/>
      <c r="M49" s="11"/>
      <c r="N49" s="10"/>
      <c r="O49" s="10"/>
      <c r="P49" s="11"/>
      <c r="Q49" s="11"/>
      <c r="R49" s="11"/>
      <c r="S49" s="11"/>
    </row>
    <row r="50" spans="1:19">
      <c r="A50" s="8">
        <f t="shared" si="0"/>
        <v>10</v>
      </c>
      <c r="B50" s="10">
        <v>1134000</v>
      </c>
      <c r="C50" s="10">
        <v>1134000</v>
      </c>
      <c r="D50" s="10"/>
      <c r="E50" s="10"/>
      <c r="F50" s="10"/>
      <c r="G50" s="10"/>
      <c r="H50" s="10"/>
      <c r="I50" s="10"/>
      <c r="J50" s="10"/>
      <c r="K50" s="10"/>
      <c r="L50" s="11"/>
      <c r="M50" s="11"/>
      <c r="N50" s="10"/>
      <c r="O50" s="10"/>
      <c r="P50" s="11"/>
      <c r="Q50" s="11"/>
      <c r="R50" s="11"/>
      <c r="S50" s="11"/>
    </row>
    <row r="51" spans="1:19">
      <c r="A51" s="8">
        <f t="shared" si="0"/>
        <v>11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11"/>
      <c r="N51" s="10"/>
      <c r="O51" s="10"/>
      <c r="P51" s="11"/>
      <c r="Q51" s="11"/>
      <c r="R51" s="11"/>
      <c r="S51" s="11"/>
    </row>
    <row r="52" spans="1:19">
      <c r="A52" s="8">
        <f t="shared" si="0"/>
        <v>12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1"/>
      <c r="M52" s="11"/>
      <c r="N52" s="10"/>
      <c r="O52" s="10"/>
      <c r="P52" s="11"/>
      <c r="Q52" s="11"/>
      <c r="R52" s="11"/>
      <c r="S52" s="11"/>
    </row>
    <row r="53" spans="1:19">
      <c r="A53" s="8">
        <f t="shared" si="0"/>
        <v>13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0"/>
      <c r="O53" s="10"/>
      <c r="P53" s="11"/>
      <c r="Q53" s="11"/>
      <c r="R53" s="11"/>
      <c r="S53" s="11"/>
    </row>
    <row r="54" spans="1:19">
      <c r="A54" s="8">
        <f t="shared" si="0"/>
        <v>14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1"/>
      <c r="M54" s="11"/>
      <c r="N54" s="10"/>
      <c r="O54" s="10"/>
      <c r="P54" s="11"/>
      <c r="Q54" s="11"/>
      <c r="R54" s="10"/>
      <c r="S54" s="10"/>
    </row>
    <row r="55" spans="1:19">
      <c r="A55" s="8">
        <f t="shared" si="0"/>
        <v>15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1"/>
      <c r="M55" s="11"/>
      <c r="N55" s="10"/>
      <c r="O55" s="10"/>
      <c r="P55" s="11"/>
      <c r="Q55" s="11"/>
      <c r="R55" s="10"/>
      <c r="S55" s="10"/>
    </row>
    <row r="57" spans="1:19" ht="40.5">
      <c r="A57" s="62" t="s">
        <v>20</v>
      </c>
      <c r="B57" s="51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-2.3521513569595922</v>
      </c>
      <c r="C57" s="51">
        <f t="shared" si="1"/>
        <v>-5.8817761094897989</v>
      </c>
      <c r="D57" s="51">
        <f t="shared" si="1"/>
        <v>-3.2537814489735881</v>
      </c>
      <c r="E57" s="51">
        <f t="shared" si="1"/>
        <v>-5.5953685662103014</v>
      </c>
      <c r="F57" s="51" t="str">
        <f t="shared" si="1"/>
        <v/>
      </c>
      <c r="G57" s="51" t="str">
        <f t="shared" si="1"/>
        <v/>
      </c>
      <c r="H57" s="51" t="str">
        <f t="shared" si="1"/>
        <v/>
      </c>
      <c r="I57" s="51" t="str">
        <f t="shared" si="1"/>
        <v/>
      </c>
      <c r="J57" s="51" t="str">
        <f t="shared" si="1"/>
        <v/>
      </c>
      <c r="K57" s="51" t="str">
        <f t="shared" si="1"/>
        <v/>
      </c>
      <c r="L57" s="51" t="str">
        <f t="shared" si="1"/>
        <v/>
      </c>
      <c r="M57" s="51" t="str">
        <f t="shared" si="1"/>
        <v/>
      </c>
      <c r="N57" s="51" t="str">
        <f t="shared" si="1"/>
        <v/>
      </c>
      <c r="O57" s="51" t="str">
        <f t="shared" si="1"/>
        <v/>
      </c>
      <c r="P57" s="51" t="str">
        <f t="shared" si="1"/>
        <v/>
      </c>
      <c r="Q57" s="51" t="str">
        <f t="shared" si="1"/>
        <v/>
      </c>
      <c r="R57" s="51" t="str">
        <f t="shared" si="1"/>
        <v/>
      </c>
      <c r="S57" s="51" t="str">
        <f t="shared" si="1"/>
        <v/>
      </c>
    </row>
    <row r="58" spans="1:19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>
      <c r="A59" s="53" t="s">
        <v>21</v>
      </c>
      <c r="B59" s="54">
        <v>0.7</v>
      </c>
      <c r="C59" s="55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>
      <c r="A60" s="56" t="s">
        <v>22</v>
      </c>
      <c r="B60" s="57">
        <v>1134000</v>
      </c>
      <c r="C60" s="58" t="s">
        <v>23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60"/>
      <c r="S60" s="60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C490C70896FE44B585B27042C1902E" ma:contentTypeVersion="6" ma:contentTypeDescription="Create a new document." ma:contentTypeScope="" ma:versionID="058d515e6e54710be18edb783425e4a1">
  <xsd:schema xmlns:xsd="http://www.w3.org/2001/XMLSchema" xmlns:xs="http://www.w3.org/2001/XMLSchema" xmlns:p="http://schemas.microsoft.com/office/2006/metadata/properties" xmlns:ns3="0a7eee33-d5a7-4cb2-80c8-11a0b9466fa1" targetNamespace="http://schemas.microsoft.com/office/2006/metadata/properties" ma:root="true" ma:fieldsID="4cd2d306a473876f5d333b42e4b4c0ab" ns3:_="">
    <xsd:import namespace="0a7eee33-d5a7-4cb2-80c8-11a0b9466f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eee33-d5a7-4cb2-80c8-11a0b9466f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F2A2B4-D25B-47BC-97A2-9E1FC2C94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7eee33-d5a7-4cb2-80c8-11a0b9466f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4477C8-11B7-451E-8E64-911519C731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685D81-CDD6-4A0F-8364-F4D63A83B80D}">
  <ds:schemaRefs>
    <ds:schemaRef ds:uri="http://purl.org/dc/terms/"/>
    <ds:schemaRef ds:uri="0a7eee33-d5a7-4cb2-80c8-11a0b9466fa1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Cover</vt:lpstr>
      <vt:lpstr>Summary</vt:lpstr>
      <vt:lpstr>Test1</vt:lpstr>
      <vt:lpstr>Test2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(RAN4 #93)</dc:creator>
  <cp:keywords>CTPClassification=CTP_NT</cp:keywords>
  <cp:lastModifiedBy>Huawei</cp:lastModifiedBy>
  <dcterms:created xsi:type="dcterms:W3CDTF">2019-11-11T10:49:25Z</dcterms:created>
  <dcterms:modified xsi:type="dcterms:W3CDTF">2020-02-28T08:22:39Z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3eb2df8b-3206-42f4-8cd9-97223133b40c</vt:lpwstr>
  </property>
  <property fmtid="{D5CDD505-2E9C-101B-9397-08002B2CF9AE}" pid="3" name="CTP_TimeStamp">
    <vt:lpwstr>2019-11-15 07:55:08Z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0x010100EDC490C70896FE44B585B27042C1902E</vt:lpwstr>
  </property>
  <property fmtid="{D5CDD505-2E9C-101B-9397-08002B2CF9AE}" pid="8" name="_2015_ms_pID_725343">
    <vt:lpwstr>(3)vE1xNvgwVtJwVZPrYsUZCdbMr7ngVRQ/DqrpzXB7/88DzcT/gS1yXi20FCrhGRMlqvxBKBIm
3dw+zN0/mG0NymZQ15qpCS9b2lpQRjFD2zrt/ZrhX4+CbZusDGKdzKQhyJHLx+3WGaoav2jH
wXA8vHFqDvvPyzDHK89AvTT+6B7RuY/s3gw9/JOQsG/8W+ZBBV+q/uSxrf9MYJGvzquA2n7S
bh7aiaeBQy6x1Rua28</vt:lpwstr>
  </property>
  <property fmtid="{D5CDD505-2E9C-101B-9397-08002B2CF9AE}" pid="9" name="_2015_ms_pID_7253431">
    <vt:lpwstr>VexxQVVGjxC38XmJUsut0xUDC7OmZhkrg05qa//KUZb88bI5Ktwddq
qT6q2ffADdwuPwSdzzmT1v5wjusWvYMDqsSedvRwxGpOZ1r03t5Ewmxz0TdHZRpQX9BsPGKk
SkW90KIdNULgVsFvKen8aO2yWBXrbSHfgoKM+1Q1el7X/Fwg+hs9AeDsHtIsHx+7/gNPHuMx
jikNb2upU4A9TmC5db4EDEv+8SbJ86Qoi//3</vt:lpwstr>
  </property>
  <property fmtid="{D5CDD505-2E9C-101B-9397-08002B2CF9AE}" pid="10" name="CTPClassification">
    <vt:lpwstr>CTP_NT</vt:lpwstr>
  </property>
  <property fmtid="{D5CDD505-2E9C-101B-9397-08002B2CF9AE}" pid="11" name="NSCPROP_SA">
    <vt:lpwstr>D:\work\3GPP\RAN4#93\R4-1915xxx Summary of simulation results for LTE-NR coexistence TDD_Huawei_Intel_Ericsson.xlsx</vt:lpwstr>
  </property>
  <property fmtid="{D5CDD505-2E9C-101B-9397-08002B2CF9AE}" pid="12" name="_AdHocReviewCycleID">
    <vt:i4>88455876</vt:i4>
  </property>
  <property fmtid="{D5CDD505-2E9C-101B-9397-08002B2CF9AE}" pid="13" name="_NewReviewCycle">
    <vt:lpwstr/>
  </property>
  <property fmtid="{D5CDD505-2E9C-101B-9397-08002B2CF9AE}" pid="14" name="_EmailSubject">
    <vt:lpwstr>[NR UE Demod] Simulation results collection for LTE-NR coexistence for TDD</vt:lpwstr>
  </property>
  <property fmtid="{D5CDD505-2E9C-101B-9397-08002B2CF9AE}" pid="15" name="_AuthorEmail">
    <vt:lpwstr>gnigam@qti.qualcomm.com</vt:lpwstr>
  </property>
  <property fmtid="{D5CDD505-2E9C-101B-9397-08002B2CF9AE}" pid="16" name="_AuthorEmailDisplayName">
    <vt:lpwstr>Gaurav Nigam</vt:lpwstr>
  </property>
  <property fmtid="{D5CDD505-2E9C-101B-9397-08002B2CF9AE}" pid="17" name="_ReviewingToolsShownOnce">
    <vt:lpwstr/>
  </property>
  <property fmtid="{D5CDD505-2E9C-101B-9397-08002B2CF9AE}" pid="18" name="_2015_ms_pID_7253432">
    <vt:lpwstr>KQ==</vt:lpwstr>
  </property>
  <property fmtid="{D5CDD505-2E9C-101B-9397-08002B2CF9AE}" pid="19" name="_readonly">
    <vt:lpwstr/>
  </property>
  <property fmtid="{D5CDD505-2E9C-101B-9397-08002B2CF9AE}" pid="20" name="_change">
    <vt:lpwstr/>
  </property>
  <property fmtid="{D5CDD505-2E9C-101B-9397-08002B2CF9AE}" pid="21" name="_full-control">
    <vt:lpwstr/>
  </property>
  <property fmtid="{D5CDD505-2E9C-101B-9397-08002B2CF9AE}" pid="22" name="sflag">
    <vt:lpwstr>1582686504</vt:lpwstr>
  </property>
</Properties>
</file>