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ntel-my.sharepoint.com/personal/dmitry_belov_intel_com/Documents/Desktop/RAN4/RAN4 102 - Feb 2022/04 Meeting/[102-e][323] NR_perf_enh2_Demod_Part2/Simulation results/"/>
    </mc:Choice>
  </mc:AlternateContent>
  <xr:revisionPtr revIDLastSave="12" documentId="8_{B1F75D21-4B4E-4A18-8342-443E4C42994F}" xr6:coauthVersionLast="47" xr6:coauthVersionMax="47" xr10:uidLastSave="{0248A814-30A7-4AFB-AC08-91BE53485A9D}"/>
  <bookViews>
    <workbookView xWindow="-120" yWindow="-120" windowWidth="29040" windowHeight="15840" tabRatio="697" firstSheet="1" activeTab="2" xr2:uid="{00000000-000D-0000-FFFF-FFFF00000000}"/>
  </bookViews>
  <sheets>
    <sheet name="Title" sheetId="34" r:id="rId1"/>
    <sheet name="FDD CQI" sheetId="35" r:id="rId2"/>
    <sheet name="TDD CQI " sheetId="36" r:id="rId3"/>
    <sheet name="Summary-SINR" sheetId="20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35" l="1"/>
  <c r="S9" i="35"/>
  <c r="S6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T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S23" i="35"/>
  <c r="S24" i="35"/>
  <c r="S25" i="35"/>
  <c r="S26" i="35"/>
  <c r="S27" i="35"/>
  <c r="S28" i="35"/>
  <c r="S29" i="35"/>
  <c r="S30" i="35"/>
  <c r="S31" i="35"/>
  <c r="S32" i="35"/>
  <c r="S33" i="35"/>
  <c r="S34" i="35"/>
  <c r="S35" i="35"/>
  <c r="S36" i="35"/>
  <c r="S37" i="35"/>
  <c r="S38" i="35"/>
  <c r="S39" i="35"/>
  <c r="S40" i="35"/>
  <c r="S41" i="35"/>
  <c r="S42" i="35"/>
  <c r="S43" i="35"/>
  <c r="S44" i="35"/>
  <c r="S45" i="35"/>
  <c r="S46" i="35"/>
  <c r="S47" i="35"/>
  <c r="S48" i="35"/>
  <c r="S49" i="35"/>
  <c r="S50" i="35"/>
  <c r="S51" i="35"/>
  <c r="S52" i="35"/>
  <c r="S53" i="35"/>
  <c r="S54" i="35"/>
  <c r="S55" i="35"/>
  <c r="S56" i="35"/>
  <c r="S57" i="35"/>
  <c r="S58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23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5" i="35"/>
  <c r="T6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5" i="35"/>
  <c r="S7" i="35"/>
  <c r="S8" i="35"/>
  <c r="S10" i="35"/>
  <c r="S11" i="35"/>
  <c r="S12" i="35"/>
  <c r="S13" i="35"/>
  <c r="S15" i="35"/>
  <c r="S16" i="35"/>
  <c r="S17" i="35"/>
  <c r="S18" i="35"/>
  <c r="S19" i="35"/>
  <c r="S20" i="35"/>
  <c r="S21" i="35"/>
  <c r="S22" i="35"/>
  <c r="S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5" i="35"/>
  <c r="L9" i="20" l="1"/>
  <c r="K9" i="20"/>
  <c r="L5" i="20"/>
  <c r="K5" i="20"/>
  <c r="L27" i="20" l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1" i="20"/>
  <c r="K11" i="20"/>
  <c r="L14" i="20"/>
  <c r="K14" i="20"/>
  <c r="L13" i="20"/>
  <c r="K13" i="20"/>
  <c r="L12" i="20"/>
  <c r="K12" i="20"/>
  <c r="L10" i="20"/>
  <c r="K10" i="20"/>
  <c r="L8" i="20"/>
  <c r="K8" i="20"/>
  <c r="L7" i="20"/>
  <c r="K7" i="20"/>
  <c r="L6" i="20"/>
  <c r="K6" i="20"/>
  <c r="L4" i="20"/>
  <c r="K4" i="20"/>
  <c r="G4" i="20" l="1"/>
  <c r="H27" i="20"/>
  <c r="G27" i="20"/>
  <c r="H21" i="20"/>
  <c r="V21" i="20" s="1"/>
  <c r="G21" i="20"/>
  <c r="U21" i="20" s="1"/>
  <c r="H15" i="20"/>
  <c r="V15" i="20" s="1"/>
  <c r="G15" i="20"/>
  <c r="W15" i="20" s="1"/>
  <c r="H9" i="20"/>
  <c r="X9" i="20" s="1"/>
  <c r="G9" i="20"/>
  <c r="W9" i="20" s="1"/>
  <c r="H26" i="20"/>
  <c r="X26" i="20" s="1"/>
  <c r="G26" i="20"/>
  <c r="G22" i="20"/>
  <c r="W22" i="20" s="1"/>
  <c r="H20" i="20"/>
  <c r="X20" i="20" s="1"/>
  <c r="G20" i="20"/>
  <c r="W20" i="20" s="1"/>
  <c r="H14" i="20"/>
  <c r="V14" i="20" s="1"/>
  <c r="G14" i="20"/>
  <c r="W14" i="20" s="1"/>
  <c r="H10" i="20"/>
  <c r="V10" i="20" s="1"/>
  <c r="G10" i="20"/>
  <c r="U10" i="20" s="1"/>
  <c r="H8" i="20"/>
  <c r="X8" i="20" s="1"/>
  <c r="G8" i="20"/>
  <c r="U8" i="20" s="1"/>
  <c r="E50" i="20"/>
  <c r="D50" i="20"/>
  <c r="E44" i="20"/>
  <c r="D44" i="20"/>
  <c r="E38" i="20"/>
  <c r="D38" i="20"/>
  <c r="E32" i="20"/>
  <c r="D32" i="20"/>
  <c r="E26" i="20"/>
  <c r="D26" i="20"/>
  <c r="E20" i="20"/>
  <c r="D20" i="20"/>
  <c r="E14" i="20"/>
  <c r="D14" i="20"/>
  <c r="E8" i="20"/>
  <c r="D8" i="20"/>
  <c r="W4" i="20"/>
  <c r="H23" i="20"/>
  <c r="H16" i="20"/>
  <c r="H11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Y34" i="20" s="1"/>
  <c r="V34" i="20"/>
  <c r="U34" i="20"/>
  <c r="X33" i="20"/>
  <c r="W33" i="20"/>
  <c r="V33" i="20"/>
  <c r="U33" i="20"/>
  <c r="X32" i="20"/>
  <c r="W32" i="20"/>
  <c r="Y32" i="20" s="1"/>
  <c r="V32" i="20"/>
  <c r="U32" i="20"/>
  <c r="X31" i="20"/>
  <c r="W31" i="20"/>
  <c r="V31" i="20"/>
  <c r="U31" i="20"/>
  <c r="X30" i="20"/>
  <c r="W30" i="20"/>
  <c r="Y30" i="20" s="1"/>
  <c r="V30" i="20"/>
  <c r="U30" i="20"/>
  <c r="X29" i="20"/>
  <c r="W29" i="20"/>
  <c r="V29" i="20"/>
  <c r="U29" i="20"/>
  <c r="X28" i="20"/>
  <c r="W28" i="20"/>
  <c r="Y28" i="20" s="1"/>
  <c r="V28" i="20"/>
  <c r="U28" i="20"/>
  <c r="X27" i="20"/>
  <c r="W27" i="20"/>
  <c r="V27" i="20"/>
  <c r="U27" i="20"/>
  <c r="W26" i="20"/>
  <c r="V26" i="20"/>
  <c r="U26" i="20"/>
  <c r="X25" i="20"/>
  <c r="W25" i="20"/>
  <c r="V25" i="20"/>
  <c r="U25" i="20"/>
  <c r="X24" i="20"/>
  <c r="W24" i="20"/>
  <c r="V24" i="20"/>
  <c r="U24" i="20"/>
  <c r="X21" i="20"/>
  <c r="X19" i="20"/>
  <c r="W19" i="20"/>
  <c r="V19" i="20"/>
  <c r="U19" i="20"/>
  <c r="X18" i="20"/>
  <c r="W18" i="20"/>
  <c r="V18" i="20"/>
  <c r="U18" i="20"/>
  <c r="X13" i="20"/>
  <c r="W13" i="20"/>
  <c r="V13" i="20"/>
  <c r="U13" i="20"/>
  <c r="X12" i="20"/>
  <c r="W12" i="20"/>
  <c r="V12" i="20"/>
  <c r="U12" i="20"/>
  <c r="X10" i="20"/>
  <c r="W10" i="20"/>
  <c r="W8" i="20"/>
  <c r="V8" i="20"/>
  <c r="X7" i="20"/>
  <c r="W7" i="20"/>
  <c r="V7" i="20"/>
  <c r="U7" i="20"/>
  <c r="X6" i="20"/>
  <c r="W6" i="20"/>
  <c r="V6" i="20"/>
  <c r="U6" i="20"/>
  <c r="U20" i="20" l="1"/>
  <c r="V20" i="20"/>
  <c r="U14" i="20"/>
  <c r="X15" i="20"/>
  <c r="U15" i="20"/>
  <c r="Y36" i="20"/>
  <c r="Y38" i="20"/>
  <c r="Y50" i="20"/>
  <c r="Y13" i="20"/>
  <c r="Y24" i="20"/>
  <c r="Y25" i="20"/>
  <c r="X23" i="20"/>
  <c r="V23" i="20"/>
  <c r="X16" i="20"/>
  <c r="V16" i="20"/>
  <c r="V11" i="20"/>
  <c r="X11" i="20"/>
  <c r="X14" i="20"/>
  <c r="Y14" i="20" s="1"/>
  <c r="G17" i="20"/>
  <c r="U22" i="20"/>
  <c r="H4" i="20"/>
  <c r="W21" i="20"/>
  <c r="Y21" i="20" s="1"/>
  <c r="Y27" i="20"/>
  <c r="Y29" i="20"/>
  <c r="Y31" i="20"/>
  <c r="Y33" i="20"/>
  <c r="Y35" i="20"/>
  <c r="Y37" i="20"/>
  <c r="Y39" i="20"/>
  <c r="Y45" i="20"/>
  <c r="Y47" i="20"/>
  <c r="Y49" i="20"/>
  <c r="Y51" i="20"/>
  <c r="H17" i="20"/>
  <c r="G11" i="20"/>
  <c r="G23" i="20"/>
  <c r="Y26" i="20"/>
  <c r="G5" i="20"/>
  <c r="W5" i="20" s="1"/>
  <c r="H22" i="20"/>
  <c r="U9" i="20"/>
  <c r="Y44" i="20"/>
  <c r="Y48" i="20"/>
  <c r="H5" i="20"/>
  <c r="G16" i="20"/>
  <c r="V9" i="20"/>
  <c r="Y19" i="20"/>
  <c r="Y20" i="20"/>
  <c r="Y12" i="20"/>
  <c r="Y10" i="20"/>
  <c r="Y7" i="20"/>
  <c r="Y9" i="20"/>
  <c r="U4" i="20"/>
  <c r="Y6" i="20"/>
  <c r="Y8" i="20"/>
  <c r="Y40" i="20"/>
  <c r="Y42" i="20"/>
  <c r="Y46" i="20"/>
  <c r="Y18" i="20"/>
  <c r="Y41" i="20"/>
  <c r="Y43" i="20"/>
  <c r="Y15" i="20"/>
  <c r="U5" i="20" l="1"/>
  <c r="W16" i="20"/>
  <c r="Y16" i="20" s="1"/>
  <c r="U16" i="20"/>
  <c r="V22" i="20"/>
  <c r="X22" i="20"/>
  <c r="Y22" i="20" s="1"/>
  <c r="X5" i="20"/>
  <c r="Y5" i="20" s="1"/>
  <c r="V5" i="20"/>
  <c r="U23" i="20"/>
  <c r="W23" i="20"/>
  <c r="Y23" i="20" s="1"/>
  <c r="W11" i="20"/>
  <c r="Y11" i="20" s="1"/>
  <c r="U11" i="20"/>
  <c r="V4" i="20"/>
  <c r="X4" i="20"/>
  <c r="Y4" i="20" s="1"/>
  <c r="X17" i="20"/>
  <c r="V17" i="20"/>
  <c r="U17" i="20"/>
  <c r="W17" i="20"/>
  <c r="Y17" i="20" l="1"/>
</calcChain>
</file>

<file path=xl/sharedStrings.xml><?xml version="1.0" encoding="utf-8"?>
<sst xmlns="http://schemas.openxmlformats.org/spreadsheetml/2006/main" count="196" uniqueCount="53">
  <si>
    <t>Scheme</t>
  </si>
  <si>
    <t>Antenna config</t>
  </si>
  <si>
    <t>SINR (dB)</t>
  </si>
  <si>
    <t>TP ratio</t>
  </si>
  <si>
    <t>BLER</t>
  </si>
  <si>
    <t>Throughput(Mbps)</t>
  </si>
  <si>
    <t>company</t>
  </si>
  <si>
    <t>Apple</t>
  </si>
  <si>
    <t>Ericsson</t>
  </si>
  <si>
    <t>Huawei</t>
  </si>
  <si>
    <t>Intel</t>
  </si>
  <si>
    <t>MTK</t>
  </si>
  <si>
    <t>Nokia</t>
  </si>
  <si>
    <t>Qualcomm</t>
  </si>
  <si>
    <t>Demod - IRC;
CSI - IRC</t>
  </si>
  <si>
    <t>2T2R</t>
  </si>
  <si>
    <t>2T4R</t>
  </si>
  <si>
    <t>Demod - MRC;
CSI - MRC</t>
  </si>
  <si>
    <t xml:space="preserve">Demod - IRC;
CSI - MRC
</t>
  </si>
  <si>
    <t>AWGN only</t>
  </si>
  <si>
    <t>CMCC</t>
  </si>
  <si>
    <t>CTC</t>
  </si>
  <si>
    <t>SINR for 70% of Max T-put</t>
  </si>
  <si>
    <t>Parameters</t>
  </si>
  <si>
    <t>Huawei</t>
    <phoneticPr fontId="1" type="noConversion"/>
  </si>
  <si>
    <t>Company 4</t>
  </si>
  <si>
    <t>Company 5</t>
  </si>
  <si>
    <t>Company 6</t>
  </si>
  <si>
    <t>Company 7</t>
  </si>
  <si>
    <t>Span</t>
  </si>
  <si>
    <t>Avarage</t>
  </si>
  <si>
    <t>MMSE-IRC gain</t>
  </si>
  <si>
    <t>Duplex mode</t>
  </si>
  <si>
    <t>Channel model</t>
  </si>
  <si>
    <t>Number of UE Rx antenna</t>
  </si>
  <si>
    <t>DIP1</t>
  </si>
  <si>
    <t>DIP2</t>
  </si>
  <si>
    <t>MCS</t>
  </si>
  <si>
    <t>MMSE-MRC</t>
  </si>
  <si>
    <t>MMSE-IRC</t>
  </si>
  <si>
    <t>FDD
(15 kHz, 10 MHz)</t>
  </si>
  <si>
    <t>TDLA</t>
  </si>
  <si>
    <t>2 Rx</t>
  </si>
  <si>
    <t>MCS 4</t>
  </si>
  <si>
    <t>MCS 13</t>
  </si>
  <si>
    <t>N/A</t>
  </si>
  <si>
    <t>4 Rx</t>
  </si>
  <si>
    <t>TDLC</t>
  </si>
  <si>
    <t>TDD
(30 kHz, 40 MHz)</t>
  </si>
  <si>
    <t>Avarage Throughput</t>
  </si>
  <si>
    <t>Throughput Span</t>
  </si>
  <si>
    <t>Avarage TP ratio</t>
  </si>
  <si>
    <t>TP ratio 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</si>
</sst>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5" fontId="0" fillId="0" borderId="0" xfId="0" applyNumberFormat="1"/>
    <xf numFmtId="2" fontId="0" fillId="0" borderId="0" xfId="0" applyNumberFormat="1"/>
    <xf numFmtId="2" fontId="3" fillId="0" borderId="36" xfId="0" applyNumberFormat="1" applyFont="1" applyBorder="1" applyAlignment="1">
      <alignment horizontal="center" vertical="center" wrapText="1"/>
    </xf>
    <xf numFmtId="11" fontId="0" fillId="0" borderId="0" xfId="0" applyNumberFormat="1"/>
    <xf numFmtId="2" fontId="3" fillId="2" borderId="36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2" fontId="5" fillId="2" borderId="37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2" fontId="5" fillId="2" borderId="36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</xdr:row>
      <xdr:rowOff>63500</xdr:rowOff>
    </xdr:from>
    <xdr:to>
      <xdr:col>11</xdr:col>
      <xdr:colOff>508001</xdr:colOff>
      <xdr:row>34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1066A-9E55-4D8B-A4BC-51737D99DF36}"/>
            </a:ext>
          </a:extLst>
        </xdr:cNvPr>
        <xdr:cNvSpPr txBox="1"/>
      </xdr:nvSpPr>
      <xdr:spPr>
        <a:xfrm>
          <a:off x="1047750" y="984250"/>
          <a:ext cx="6165851" cy="534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#102-e			R4-220xxxx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Electronic Meeting, Feb. 21- Mar. 3,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Ericsson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PDSCH simulation results for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inter-cell IRC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CSI reporting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the simulation results for scenario with inter-cell IRC CSI reporting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R4-2203009, “WF on CSI requirements for inter-cell interference MMSE-IRC”, 3GPP TSG RAN WG4 Meeting #101-bis-e, Online, Jan 17 - 25, 2022.</a:t>
          </a: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3990-22FC-4BF7-85B6-1D1744B63F0F}">
  <dimension ref="A1"/>
  <sheetViews>
    <sheetView topLeftCell="A4" workbookViewId="0">
      <selection activeCell="N16" sqref="N1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19E4-4435-4949-98A5-CE3F7EC2D034}">
  <dimension ref="A1:AB76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Z23" sqref="Z23"/>
    </sheetView>
  </sheetViews>
  <sheetFormatPr defaultRowHeight="15"/>
  <cols>
    <col min="1" max="1" width="21.42578125" customWidth="1"/>
    <col min="6" max="6" width="8.7109375" style="54"/>
    <col min="7" max="7" width="9.140625" customWidth="1"/>
    <col min="9" max="9" width="8.7109375" style="54"/>
    <col min="11" max="17" width="8.7109375" style="54"/>
    <col min="18" max="18" width="12.42578125" customWidth="1"/>
    <col min="19" max="19" width="12.28515625" customWidth="1"/>
    <col min="20" max="20" width="12.42578125" customWidth="1"/>
    <col min="21" max="21" width="13.28515625" customWidth="1"/>
    <col min="25" max="28" width="8.7109375" style="54"/>
  </cols>
  <sheetData>
    <row r="1" spans="1:28" ht="15.6" customHeight="1" thickBot="1"/>
    <row r="2" spans="1:28" ht="42.6" customHeight="1">
      <c r="A2" s="86" t="s">
        <v>0</v>
      </c>
      <c r="B2" s="83" t="s">
        <v>1</v>
      </c>
      <c r="C2" s="73" t="s">
        <v>2</v>
      </c>
      <c r="D2" s="67" t="s">
        <v>3</v>
      </c>
      <c r="E2" s="96"/>
      <c r="F2" s="96"/>
      <c r="G2" s="96"/>
      <c r="H2" s="96"/>
      <c r="I2" s="96"/>
      <c r="J2" s="97"/>
      <c r="K2" s="94" t="s">
        <v>5</v>
      </c>
      <c r="L2" s="101"/>
      <c r="M2" s="101"/>
      <c r="N2" s="101"/>
      <c r="O2" s="101"/>
      <c r="P2" s="101"/>
      <c r="Q2" s="102"/>
      <c r="R2" s="94" t="s">
        <v>51</v>
      </c>
      <c r="S2" s="92" t="s">
        <v>52</v>
      </c>
      <c r="T2" s="94" t="s">
        <v>49</v>
      </c>
      <c r="U2" s="92" t="s">
        <v>50</v>
      </c>
      <c r="V2" s="67" t="s">
        <v>4</v>
      </c>
      <c r="W2" s="68"/>
      <c r="X2" s="68"/>
      <c r="Y2" s="68"/>
      <c r="Z2" s="68"/>
      <c r="AA2" s="68"/>
      <c r="AB2" s="69"/>
    </row>
    <row r="3" spans="1:28" ht="36" customHeight="1" thickBot="1">
      <c r="A3" s="87"/>
      <c r="B3" s="84"/>
      <c r="C3" s="74"/>
      <c r="D3" s="98"/>
      <c r="E3" s="99"/>
      <c r="F3" s="99"/>
      <c r="G3" s="99"/>
      <c r="H3" s="99"/>
      <c r="I3" s="99"/>
      <c r="J3" s="100"/>
      <c r="K3" s="95"/>
      <c r="L3" s="103"/>
      <c r="M3" s="103"/>
      <c r="N3" s="103"/>
      <c r="O3" s="103"/>
      <c r="P3" s="103"/>
      <c r="Q3" s="104"/>
      <c r="R3" s="95"/>
      <c r="S3" s="93"/>
      <c r="T3" s="95"/>
      <c r="U3" s="93"/>
      <c r="V3" s="70"/>
      <c r="W3" s="71"/>
      <c r="X3" s="71"/>
      <c r="Y3" s="71"/>
      <c r="Z3" s="71"/>
      <c r="AA3" s="71"/>
      <c r="AB3" s="72"/>
    </row>
    <row r="4" spans="1:28" ht="15.75" thickBot="1">
      <c r="A4" s="88"/>
      <c r="B4" s="85"/>
      <c r="C4" s="52" t="s">
        <v>6</v>
      </c>
      <c r="D4" s="52" t="s">
        <v>7</v>
      </c>
      <c r="E4" s="52" t="s">
        <v>8</v>
      </c>
      <c r="F4" s="57" t="s">
        <v>9</v>
      </c>
      <c r="G4" s="52" t="s">
        <v>10</v>
      </c>
      <c r="H4" s="52" t="s">
        <v>11</v>
      </c>
      <c r="I4" s="57" t="s">
        <v>12</v>
      </c>
      <c r="J4" s="52" t="s">
        <v>13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  <c r="Q4" s="57" t="s">
        <v>13</v>
      </c>
      <c r="R4" s="57"/>
      <c r="S4" s="66"/>
      <c r="T4" s="57"/>
      <c r="U4" s="66"/>
      <c r="V4" s="52" t="s">
        <v>7</v>
      </c>
      <c r="W4" s="52" t="s">
        <v>8</v>
      </c>
      <c r="X4" s="52" t="s">
        <v>9</v>
      </c>
      <c r="Y4" s="57" t="s">
        <v>10</v>
      </c>
      <c r="Z4" s="57" t="s">
        <v>11</v>
      </c>
      <c r="AA4" s="57" t="s">
        <v>12</v>
      </c>
      <c r="AB4" s="57" t="s">
        <v>13</v>
      </c>
    </row>
    <row r="5" spans="1:28" ht="15.75" thickBot="1">
      <c r="A5" s="89" t="s">
        <v>14</v>
      </c>
      <c r="B5" s="78" t="s">
        <v>15</v>
      </c>
      <c r="C5" s="52">
        <v>-6</v>
      </c>
      <c r="D5" s="62">
        <v>3.5</v>
      </c>
      <c r="E5" s="51"/>
      <c r="F5" s="64">
        <v>2.72</v>
      </c>
      <c r="G5" s="131">
        <v>2.8386200901186962</v>
      </c>
      <c r="H5" s="55">
        <v>3.4</v>
      </c>
      <c r="I5" s="58">
        <v>3.1173999999999999</v>
      </c>
      <c r="J5" s="60">
        <v>6.78</v>
      </c>
      <c r="K5" s="55"/>
      <c r="L5" s="55"/>
      <c r="M5" s="55"/>
      <c r="N5" s="130">
        <v>2.9737779200000047</v>
      </c>
      <c r="O5" s="55"/>
      <c r="P5" s="58">
        <v>3.7094999999999998</v>
      </c>
      <c r="Q5" s="55"/>
      <c r="R5" s="55">
        <f t="shared" ref="R5:R23" si="0">AVERAGE(D5,E5,F5,G5,H5,I5,J5)</f>
        <v>3.7260033483531161</v>
      </c>
      <c r="S5" s="55">
        <f t="shared" ref="S5:S22" si="1">MAX(D5:J5)-MIN(D5:J5)</f>
        <v>4.0600000000000005</v>
      </c>
      <c r="T5" s="55">
        <f>AVERAGE(K5:Q5)</f>
        <v>3.3416389600000023</v>
      </c>
      <c r="U5" s="55">
        <f>MAX(K5:Q5)-MIN(K5:Q5)</f>
        <v>0.73572207999999506</v>
      </c>
      <c r="V5" s="59">
        <v>0.3</v>
      </c>
      <c r="W5" s="51">
        <v>0.43</v>
      </c>
      <c r="X5" s="60">
        <v>0.02</v>
      </c>
      <c r="Y5" s="64">
        <v>3.8086000000000002E-2</v>
      </c>
      <c r="Z5" s="55">
        <v>3.7999999999999999E-2</v>
      </c>
      <c r="AA5" s="55">
        <v>0.14269999999999999</v>
      </c>
      <c r="AB5" s="55">
        <v>0.72099999999999997</v>
      </c>
    </row>
    <row r="6" spans="1:28" ht="15.75" thickBot="1">
      <c r="A6" s="76"/>
      <c r="B6" s="79"/>
      <c r="C6" s="52">
        <v>-4</v>
      </c>
      <c r="D6" s="62">
        <v>3.3</v>
      </c>
      <c r="E6" s="55">
        <v>3.3711199607222699</v>
      </c>
      <c r="F6" s="65">
        <v>3.02</v>
      </c>
      <c r="G6" s="131">
        <v>3.0985109919504272</v>
      </c>
      <c r="H6" s="55">
        <v>3.02</v>
      </c>
      <c r="I6" s="59">
        <v>2.7401</v>
      </c>
      <c r="J6" s="60">
        <v>3.23</v>
      </c>
      <c r="K6" s="55"/>
      <c r="L6" s="55">
        <v>6.1795999999999998</v>
      </c>
      <c r="M6" s="55"/>
      <c r="N6" s="130">
        <v>4.6774985600000099</v>
      </c>
      <c r="O6" s="55"/>
      <c r="P6" s="59">
        <v>5.5842999999999998</v>
      </c>
      <c r="Q6" s="55"/>
      <c r="R6" s="55">
        <f t="shared" si="0"/>
        <v>3.1113901360960994</v>
      </c>
      <c r="S6" s="55">
        <f t="shared" si="1"/>
        <v>0.63101996072226996</v>
      </c>
      <c r="T6" s="55">
        <f t="shared" ref="T6:T58" si="2">AVERAGE(K6:Q6)</f>
        <v>5.4804661866666704</v>
      </c>
      <c r="U6" s="55">
        <f t="shared" ref="U6:U58" si="3">MAX(K6:Q6)-MIN(K6:Q6)</f>
        <v>1.5021014399999899</v>
      </c>
      <c r="V6" s="59">
        <v>0.28999999999999998</v>
      </c>
      <c r="W6" s="51">
        <v>0.36</v>
      </c>
      <c r="X6" s="61">
        <v>0.04</v>
      </c>
      <c r="Y6" s="64">
        <v>6.1456999999999998E-2</v>
      </c>
      <c r="Z6" s="55">
        <v>4.4999999999999998E-2</v>
      </c>
      <c r="AA6" s="55">
        <v>0.1787</v>
      </c>
      <c r="AB6" s="55">
        <v>0.64200000000000002</v>
      </c>
    </row>
    <row r="7" spans="1:28" ht="15.75" thickBot="1">
      <c r="A7" s="76"/>
      <c r="B7" s="80"/>
      <c r="C7" s="52">
        <v>-2</v>
      </c>
      <c r="D7" s="62">
        <v>2.8</v>
      </c>
      <c r="E7" s="55">
        <v>2.83450286084422</v>
      </c>
      <c r="F7" s="65">
        <v>3</v>
      </c>
      <c r="G7" s="131">
        <v>2.8930451690561507</v>
      </c>
      <c r="H7" s="55">
        <v>2.65</v>
      </c>
      <c r="I7" s="59">
        <v>2.2978999999999998</v>
      </c>
      <c r="J7" s="60">
        <v>1.98</v>
      </c>
      <c r="K7" s="55"/>
      <c r="L7" s="55">
        <v>7.8768000000000002</v>
      </c>
      <c r="M7" s="55"/>
      <c r="N7" s="130">
        <v>6.6569892800000092</v>
      </c>
      <c r="O7" s="55"/>
      <c r="P7" s="59">
        <v>7.1071</v>
      </c>
      <c r="Q7" s="55"/>
      <c r="R7" s="55">
        <f t="shared" si="0"/>
        <v>2.636492575700053</v>
      </c>
      <c r="S7" s="55">
        <f t="shared" si="1"/>
        <v>1.02</v>
      </c>
      <c r="T7" s="55">
        <f t="shared" si="2"/>
        <v>7.2136297600000034</v>
      </c>
      <c r="U7" s="55">
        <f t="shared" si="3"/>
        <v>1.219810719999991</v>
      </c>
      <c r="V7" s="59">
        <v>0.3</v>
      </c>
      <c r="W7" s="51">
        <v>0.34</v>
      </c>
      <c r="X7" s="61">
        <v>0.03</v>
      </c>
      <c r="Y7" s="64">
        <v>8.8800000000000004E-2</v>
      </c>
      <c r="Z7" s="55">
        <v>4.58E-2</v>
      </c>
      <c r="AA7" s="55">
        <v>0.2382</v>
      </c>
      <c r="AB7" s="55">
        <v>0.54600000000000004</v>
      </c>
    </row>
    <row r="8" spans="1:28" ht="15.75" thickBot="1">
      <c r="A8" s="76"/>
      <c r="B8" s="80"/>
      <c r="C8" s="52">
        <v>0</v>
      </c>
      <c r="D8" s="62">
        <v>2.5</v>
      </c>
      <c r="E8" s="55">
        <v>2.40928093645485</v>
      </c>
      <c r="F8" s="65">
        <v>2.95</v>
      </c>
      <c r="G8" s="131">
        <v>2.4578599891406294</v>
      </c>
      <c r="H8" s="55">
        <v>2.34</v>
      </c>
      <c r="I8" s="59">
        <v>2.0886</v>
      </c>
      <c r="J8" s="60">
        <v>1.85</v>
      </c>
      <c r="K8" s="55"/>
      <c r="L8" s="55">
        <v>9.7971000000000004</v>
      </c>
      <c r="M8" s="55"/>
      <c r="N8" s="130">
        <v>8.6166786400000159</v>
      </c>
      <c r="O8" s="55"/>
      <c r="P8" s="59">
        <v>8.6790000000000003</v>
      </c>
      <c r="Q8" s="55"/>
      <c r="R8" s="55">
        <f t="shared" si="0"/>
        <v>2.3708201322279256</v>
      </c>
      <c r="S8" s="55">
        <f t="shared" si="1"/>
        <v>1.1000000000000001</v>
      </c>
      <c r="T8" s="55">
        <f t="shared" si="2"/>
        <v>9.0309262133333394</v>
      </c>
      <c r="U8" s="55">
        <f t="shared" si="3"/>
        <v>1.1804213599999844</v>
      </c>
      <c r="V8" s="59">
        <v>0.32</v>
      </c>
      <c r="W8" s="51">
        <v>0.34</v>
      </c>
      <c r="X8" s="61">
        <v>7.0000000000000007E-2</v>
      </c>
      <c r="Y8" s="64">
        <v>0.11776</v>
      </c>
      <c r="Z8" s="55">
        <v>4.3099999999999999E-2</v>
      </c>
      <c r="AA8" s="55">
        <v>0.3271</v>
      </c>
      <c r="AB8" s="55">
        <v>0.41</v>
      </c>
    </row>
    <row r="9" spans="1:28" ht="15.75" thickBot="1">
      <c r="A9" s="76"/>
      <c r="B9" s="80"/>
      <c r="C9" s="52">
        <v>2</v>
      </c>
      <c r="D9" s="62">
        <v>2.2999999999999998</v>
      </c>
      <c r="E9" s="55">
        <v>2.1264333024713298</v>
      </c>
      <c r="F9" s="65">
        <v>2.79</v>
      </c>
      <c r="G9" s="131">
        <v>2.0845285801705629</v>
      </c>
      <c r="H9" s="51"/>
      <c r="I9" s="59">
        <v>1.9193</v>
      </c>
      <c r="J9" s="60">
        <v>1.78</v>
      </c>
      <c r="K9" s="55"/>
      <c r="L9" s="55">
        <v>11.9429</v>
      </c>
      <c r="M9" s="55"/>
      <c r="N9" s="130">
        <v>10.545489840000016</v>
      </c>
      <c r="O9" s="55"/>
      <c r="P9" s="59">
        <v>10.1151</v>
      </c>
      <c r="Q9" s="55"/>
      <c r="R9" s="55">
        <f t="shared" si="0"/>
        <v>2.1667103137736485</v>
      </c>
      <c r="S9" s="55">
        <f t="shared" si="1"/>
        <v>1.01</v>
      </c>
      <c r="T9" s="55">
        <f t="shared" si="2"/>
        <v>10.867829946666673</v>
      </c>
      <c r="U9" s="55">
        <f t="shared" si="3"/>
        <v>1.8277999999999999</v>
      </c>
      <c r="V9" s="59">
        <v>0.33</v>
      </c>
      <c r="W9" s="51">
        <v>0.3</v>
      </c>
      <c r="X9" s="61">
        <v>0.06</v>
      </c>
      <c r="Y9" s="64">
        <v>0.14413000000000001</v>
      </c>
      <c r="Z9" s="55"/>
      <c r="AA9" s="55">
        <v>0.35809999999999997</v>
      </c>
      <c r="AB9" s="55">
        <v>0.32700000000000001</v>
      </c>
    </row>
    <row r="10" spans="1:28" ht="15.75" thickBot="1">
      <c r="A10" s="76"/>
      <c r="B10" s="80"/>
      <c r="C10" s="52">
        <v>4</v>
      </c>
      <c r="D10" s="62">
        <v>1.9</v>
      </c>
      <c r="E10" s="55">
        <v>1.90507278107294</v>
      </c>
      <c r="F10" s="65">
        <v>2.46</v>
      </c>
      <c r="G10" s="131">
        <v>1.849336758048497</v>
      </c>
      <c r="H10" s="51"/>
      <c r="I10" s="59">
        <v>1.7273000000000001</v>
      </c>
      <c r="J10" s="60">
        <v>1.67</v>
      </c>
      <c r="K10" s="55"/>
      <c r="L10" s="55">
        <v>14.357200000000001</v>
      </c>
      <c r="M10" s="55"/>
      <c r="N10" s="130">
        <v>12.519641760000018</v>
      </c>
      <c r="O10" s="55"/>
      <c r="P10" s="59">
        <v>11.337899999999999</v>
      </c>
      <c r="Q10" s="55"/>
      <c r="R10" s="55">
        <f t="shared" si="0"/>
        <v>1.9186182565202392</v>
      </c>
      <c r="S10" s="55">
        <f t="shared" si="1"/>
        <v>0.79</v>
      </c>
      <c r="T10" s="55">
        <f t="shared" si="2"/>
        <v>12.73824725333334</v>
      </c>
      <c r="U10" s="55">
        <f t="shared" si="3"/>
        <v>3.0193000000000012</v>
      </c>
      <c r="V10" s="59">
        <v>0.34</v>
      </c>
      <c r="W10" s="51">
        <v>0.31</v>
      </c>
      <c r="X10" s="61">
        <v>7.0000000000000007E-2</v>
      </c>
      <c r="Y10" s="64">
        <v>0.16374</v>
      </c>
      <c r="Z10" s="55"/>
      <c r="AA10" s="55">
        <v>0.39760000000000001</v>
      </c>
      <c r="AB10" s="55">
        <v>0.25800000000000001</v>
      </c>
    </row>
    <row r="11" spans="1:28" ht="15.75" thickBot="1">
      <c r="A11" s="76"/>
      <c r="B11" s="80"/>
      <c r="C11" s="52">
        <v>6</v>
      </c>
      <c r="D11" s="62">
        <v>1.8</v>
      </c>
      <c r="E11" s="55">
        <v>1.7312654857248599</v>
      </c>
      <c r="F11" s="65">
        <v>2.48</v>
      </c>
      <c r="G11" s="131">
        <v>1.6926991406333363</v>
      </c>
      <c r="H11" s="51"/>
      <c r="I11" s="59">
        <v>1.5335000000000001</v>
      </c>
      <c r="J11" s="60">
        <v>1.45</v>
      </c>
      <c r="K11" s="55"/>
      <c r="L11" s="55">
        <v>16.839500000000001</v>
      </c>
      <c r="M11" s="55"/>
      <c r="N11" s="130">
        <v>14.37136440000002</v>
      </c>
      <c r="O11" s="55"/>
      <c r="P11" s="59">
        <v>12.328799999999999</v>
      </c>
      <c r="Q11" s="55"/>
      <c r="R11" s="55">
        <f t="shared" si="0"/>
        <v>1.7812441043930327</v>
      </c>
      <c r="S11" s="55">
        <f t="shared" si="1"/>
        <v>1.03</v>
      </c>
      <c r="T11" s="55">
        <f t="shared" si="2"/>
        <v>14.513221466666673</v>
      </c>
      <c r="U11" s="55">
        <f t="shared" si="3"/>
        <v>4.5107000000000017</v>
      </c>
      <c r="V11" s="59">
        <v>0.34</v>
      </c>
      <c r="W11" s="51">
        <v>0.28999999999999998</v>
      </c>
      <c r="X11" s="61">
        <v>0.08</v>
      </c>
      <c r="Y11" s="64">
        <v>0.18489</v>
      </c>
      <c r="Z11" s="55"/>
      <c r="AA11" s="55">
        <v>0.41920000000000002</v>
      </c>
      <c r="AB11" s="55">
        <v>0.248</v>
      </c>
    </row>
    <row r="12" spans="1:28" ht="15.75" thickBot="1">
      <c r="A12" s="76"/>
      <c r="B12" s="80"/>
      <c r="C12" s="52">
        <v>8</v>
      </c>
      <c r="D12" s="62">
        <v>1.9</v>
      </c>
      <c r="E12" s="55">
        <v>1.57947050087531</v>
      </c>
      <c r="F12" s="65">
        <v>2.2599999999999998</v>
      </c>
      <c r="G12" s="131">
        <v>1.5876980388016817</v>
      </c>
      <c r="H12" s="51"/>
      <c r="I12" s="59">
        <v>1.3438000000000001</v>
      </c>
      <c r="J12" s="60">
        <v>1.33</v>
      </c>
      <c r="K12" s="55"/>
      <c r="L12" s="55">
        <v>19.037199999999999</v>
      </c>
      <c r="M12" s="55"/>
      <c r="N12" s="130">
        <v>16.350486560000032</v>
      </c>
      <c r="O12" s="55"/>
      <c r="P12" s="59">
        <v>13.132400000000001</v>
      </c>
      <c r="Q12" s="55"/>
      <c r="R12" s="55">
        <f t="shared" si="0"/>
        <v>1.6668280899461652</v>
      </c>
      <c r="S12" s="55">
        <f t="shared" si="1"/>
        <v>0.92999999999999972</v>
      </c>
      <c r="T12" s="55">
        <f t="shared" si="2"/>
        <v>16.173362186666679</v>
      </c>
      <c r="U12" s="55">
        <f t="shared" si="3"/>
        <v>5.9047999999999981</v>
      </c>
      <c r="V12" s="59">
        <v>0.27</v>
      </c>
      <c r="W12" s="51">
        <v>0.3</v>
      </c>
      <c r="X12" s="61">
        <v>0.09</v>
      </c>
      <c r="Y12" s="64">
        <v>0.18942999999999999</v>
      </c>
      <c r="Z12" s="55"/>
      <c r="AA12" s="55">
        <v>0.46489999999999998</v>
      </c>
      <c r="AB12" s="55">
        <v>0.247</v>
      </c>
    </row>
    <row r="13" spans="1:28" ht="14.45" customHeight="1" thickBot="1">
      <c r="A13" s="76"/>
      <c r="B13" s="80"/>
      <c r="C13" s="52">
        <v>10</v>
      </c>
      <c r="D13" s="62">
        <v>1.8</v>
      </c>
      <c r="E13" s="55">
        <v>1.54062260116241</v>
      </c>
      <c r="F13" s="65">
        <v>2.02</v>
      </c>
      <c r="G13" s="131">
        <v>1.500808264774822</v>
      </c>
      <c r="H13" s="51"/>
      <c r="I13" s="59">
        <v>1.2479</v>
      </c>
      <c r="J13" s="60">
        <v>1.23</v>
      </c>
      <c r="K13" s="55"/>
      <c r="L13" s="55">
        <v>22.478300000000001</v>
      </c>
      <c r="M13" s="55"/>
      <c r="N13" s="130">
        <v>18.610090800000027</v>
      </c>
      <c r="O13" s="55"/>
      <c r="P13" s="59">
        <v>14.207599999999999</v>
      </c>
      <c r="Q13" s="55"/>
      <c r="R13" s="55">
        <f t="shared" si="0"/>
        <v>1.556555144322872</v>
      </c>
      <c r="S13" s="55">
        <f t="shared" si="1"/>
        <v>0.79</v>
      </c>
      <c r="T13" s="55">
        <f t="shared" si="2"/>
        <v>18.431996933333341</v>
      </c>
      <c r="U13" s="55">
        <f t="shared" si="3"/>
        <v>8.2707000000000015</v>
      </c>
      <c r="V13" s="59">
        <v>0.22</v>
      </c>
      <c r="W13" s="51">
        <v>0.24</v>
      </c>
      <c r="X13" s="61">
        <v>0.08</v>
      </c>
      <c r="Y13" s="64">
        <v>0.16886000000000001</v>
      </c>
      <c r="Z13" s="55"/>
      <c r="AA13" s="55">
        <v>0.52869999999999995</v>
      </c>
      <c r="AB13" s="55">
        <v>0.25900000000000001</v>
      </c>
    </row>
    <row r="14" spans="1:28" ht="15.75" thickBot="1">
      <c r="A14" s="76"/>
      <c r="B14" s="78" t="s">
        <v>16</v>
      </c>
      <c r="C14" s="52">
        <v>-6</v>
      </c>
      <c r="D14" s="62">
        <v>4.4000000000000004</v>
      </c>
      <c r="E14" s="51"/>
      <c r="F14" s="64">
        <v>3.43</v>
      </c>
      <c r="G14" s="131">
        <v>4.6750446043913474</v>
      </c>
      <c r="H14" s="60">
        <v>3.65</v>
      </c>
      <c r="I14" s="55"/>
      <c r="J14" s="60">
        <v>3.18</v>
      </c>
      <c r="K14" s="55"/>
      <c r="L14" s="55"/>
      <c r="M14" s="55"/>
      <c r="N14" s="130">
        <v>7.3378396800000081</v>
      </c>
      <c r="O14" s="55"/>
      <c r="P14" s="55"/>
      <c r="Q14" s="55"/>
      <c r="R14" s="55">
        <f t="shared" si="0"/>
        <v>3.867008920878269</v>
      </c>
      <c r="S14" s="55">
        <f t="shared" si="1"/>
        <v>1.4950446043913472</v>
      </c>
      <c r="T14" s="55">
        <f t="shared" si="2"/>
        <v>7.3378396800000081</v>
      </c>
      <c r="U14" s="55">
        <f t="shared" si="3"/>
        <v>0</v>
      </c>
      <c r="V14" s="62">
        <v>0.32</v>
      </c>
      <c r="W14" s="51">
        <v>0.39</v>
      </c>
      <c r="X14" s="60">
        <v>0</v>
      </c>
      <c r="Y14" s="64">
        <v>1.8329000000000002E-2</v>
      </c>
      <c r="Z14" s="64">
        <v>2.3900000000000001E-2</v>
      </c>
      <c r="AA14" s="55"/>
      <c r="AB14" s="64">
        <v>0.76900000000000002</v>
      </c>
    </row>
    <row r="15" spans="1:28" ht="15.75" thickBot="1">
      <c r="A15" s="76"/>
      <c r="B15" s="79"/>
      <c r="C15" s="52">
        <v>-4</v>
      </c>
      <c r="D15" s="62">
        <v>3.6</v>
      </c>
      <c r="E15" s="55">
        <v>2.9208202116828099</v>
      </c>
      <c r="F15" s="65">
        <v>3.16</v>
      </c>
      <c r="G15" s="131">
        <v>3.9564859858299899</v>
      </c>
      <c r="H15" s="60">
        <v>3.22</v>
      </c>
      <c r="I15" s="55"/>
      <c r="J15" s="60">
        <v>1.85</v>
      </c>
      <c r="K15" s="55"/>
      <c r="L15" s="55">
        <v>12.3355</v>
      </c>
      <c r="M15" s="55"/>
      <c r="N15" s="130">
        <v>9.7662416000000167</v>
      </c>
      <c r="O15" s="55"/>
      <c r="P15" s="55"/>
      <c r="Q15" s="55"/>
      <c r="R15" s="55">
        <f t="shared" si="0"/>
        <v>3.1178843662521332</v>
      </c>
      <c r="S15" s="55">
        <f t="shared" si="1"/>
        <v>2.1064859858299898</v>
      </c>
      <c r="T15" s="55">
        <f t="shared" si="2"/>
        <v>11.050870800000009</v>
      </c>
      <c r="U15" s="55">
        <f t="shared" si="3"/>
        <v>2.569258399999983</v>
      </c>
      <c r="V15" s="62">
        <v>0.31</v>
      </c>
      <c r="W15" s="51">
        <v>0.34</v>
      </c>
      <c r="X15" s="61">
        <v>0.02</v>
      </c>
      <c r="Y15" s="64">
        <v>2.4486000000000001E-2</v>
      </c>
      <c r="Z15" s="64">
        <v>3.2599999999999997E-2</v>
      </c>
      <c r="AA15" s="55"/>
      <c r="AB15" s="64">
        <v>0.64100000000000001</v>
      </c>
    </row>
    <row r="16" spans="1:28" ht="15.75" thickBot="1">
      <c r="A16" s="76"/>
      <c r="B16" s="79"/>
      <c r="C16" s="52">
        <v>-2</v>
      </c>
      <c r="D16" s="62">
        <v>2.8</v>
      </c>
      <c r="E16" s="55">
        <v>2.5973648451072502</v>
      </c>
      <c r="F16" s="65">
        <v>2.63</v>
      </c>
      <c r="G16" s="131">
        <v>3.0436527698601599</v>
      </c>
      <c r="H16" s="60">
        <v>2.72</v>
      </c>
      <c r="I16" s="55"/>
      <c r="J16" s="60">
        <v>2.35</v>
      </c>
      <c r="K16" s="55"/>
      <c r="L16" s="55">
        <v>15.100300000000001</v>
      </c>
      <c r="M16" s="55"/>
      <c r="N16" s="130">
        <v>12.359801280000022</v>
      </c>
      <c r="O16" s="55"/>
      <c r="P16" s="55"/>
      <c r="Q16" s="55"/>
      <c r="R16" s="55">
        <f t="shared" si="0"/>
        <v>2.6901696024945685</v>
      </c>
      <c r="S16" s="55">
        <f t="shared" si="1"/>
        <v>0.69365276986015978</v>
      </c>
      <c r="T16" s="55">
        <f t="shared" si="2"/>
        <v>13.730050640000012</v>
      </c>
      <c r="U16" s="55">
        <f t="shared" si="3"/>
        <v>2.7404987199999784</v>
      </c>
      <c r="V16" s="62">
        <v>0.31</v>
      </c>
      <c r="W16" s="51">
        <v>0.31</v>
      </c>
      <c r="X16" s="61">
        <v>0.05</v>
      </c>
      <c r="Y16" s="64">
        <v>3.4328999999999998E-2</v>
      </c>
      <c r="Z16" s="64">
        <v>2.5499999999999998E-2</v>
      </c>
      <c r="AA16" s="55"/>
      <c r="AB16" s="64">
        <v>0.438</v>
      </c>
    </row>
    <row r="17" spans="1:28" ht="15.75" thickBot="1">
      <c r="A17" s="76"/>
      <c r="B17" s="79"/>
      <c r="C17" s="52">
        <v>0</v>
      </c>
      <c r="D17" s="62">
        <v>2.7</v>
      </c>
      <c r="E17" s="55">
        <v>2.3870563894416401</v>
      </c>
      <c r="F17" s="65">
        <v>2.68</v>
      </c>
      <c r="G17" s="131">
        <v>2.5125077515828607</v>
      </c>
      <c r="H17" s="60">
        <v>2.3199999999999998</v>
      </c>
      <c r="I17" s="55"/>
      <c r="J17" s="60">
        <v>2.67</v>
      </c>
      <c r="K17" s="55"/>
      <c r="L17" s="55">
        <v>18.113700000000001</v>
      </c>
      <c r="M17" s="55"/>
      <c r="N17" s="130">
        <v>15.056085920000022</v>
      </c>
      <c r="O17" s="55"/>
      <c r="P17" s="55"/>
      <c r="Q17" s="55"/>
      <c r="R17" s="55">
        <f t="shared" si="0"/>
        <v>2.5449273568374169</v>
      </c>
      <c r="S17" s="55">
        <f t="shared" si="1"/>
        <v>0.38000000000000034</v>
      </c>
      <c r="T17" s="55">
        <f t="shared" si="2"/>
        <v>16.584892960000012</v>
      </c>
      <c r="U17" s="55">
        <f t="shared" si="3"/>
        <v>3.0576140799999791</v>
      </c>
      <c r="V17" s="62">
        <v>0.32</v>
      </c>
      <c r="W17" s="51">
        <v>0.28000000000000003</v>
      </c>
      <c r="X17" s="61">
        <v>0.02</v>
      </c>
      <c r="Y17" s="64">
        <v>4.5728999999999999E-2</v>
      </c>
      <c r="Z17" s="64">
        <v>2.1499999999999998E-2</v>
      </c>
      <c r="AA17" s="55"/>
      <c r="AB17" s="64">
        <v>0.19600000000000001</v>
      </c>
    </row>
    <row r="18" spans="1:28" ht="15.75" thickBot="1">
      <c r="A18" s="76"/>
      <c r="B18" s="79"/>
      <c r="C18" s="52">
        <v>2</v>
      </c>
      <c r="D18" s="62">
        <v>2.4</v>
      </c>
      <c r="E18" s="55">
        <v>2.1319009761497401</v>
      </c>
      <c r="F18" s="65">
        <v>2.1</v>
      </c>
      <c r="G18" s="131">
        <v>2.2213195024409456</v>
      </c>
      <c r="H18" s="51"/>
      <c r="I18" s="55"/>
      <c r="J18" s="60">
        <v>2.09</v>
      </c>
      <c r="K18" s="55"/>
      <c r="L18" s="55">
        <v>21.184699999999999</v>
      </c>
      <c r="M18" s="55"/>
      <c r="N18" s="130">
        <v>17.579697760000016</v>
      </c>
      <c r="O18" s="55"/>
      <c r="P18" s="55"/>
      <c r="Q18" s="55"/>
      <c r="R18" s="55">
        <f t="shared" si="0"/>
        <v>2.188644095718137</v>
      </c>
      <c r="S18" s="55">
        <f t="shared" si="1"/>
        <v>0.31000000000000005</v>
      </c>
      <c r="T18" s="55">
        <f t="shared" si="2"/>
        <v>19.382198880000008</v>
      </c>
      <c r="U18" s="55">
        <f t="shared" si="3"/>
        <v>3.6050022399999833</v>
      </c>
      <c r="V18" s="62">
        <v>0.3</v>
      </c>
      <c r="W18" s="51">
        <v>0.25</v>
      </c>
      <c r="X18" s="61">
        <v>0.1</v>
      </c>
      <c r="Y18" s="64">
        <v>6.8343000000000001E-2</v>
      </c>
      <c r="Z18" s="55"/>
      <c r="AA18" s="55"/>
      <c r="AB18" s="64">
        <v>0.18</v>
      </c>
    </row>
    <row r="19" spans="1:28" ht="15.75" thickBot="1">
      <c r="A19" s="76"/>
      <c r="B19" s="79"/>
      <c r="C19" s="52">
        <v>4</v>
      </c>
      <c r="D19" s="62">
        <v>2.2000000000000002</v>
      </c>
      <c r="E19" s="55">
        <v>2.0834295707262398</v>
      </c>
      <c r="F19" s="65">
        <v>2.2999999999999998</v>
      </c>
      <c r="G19" s="131">
        <v>2.0187604398432661</v>
      </c>
      <c r="H19" s="51"/>
      <c r="I19" s="55"/>
      <c r="J19" s="60">
        <v>1.52</v>
      </c>
      <c r="K19" s="55"/>
      <c r="L19" s="55">
        <v>25.257000000000001</v>
      </c>
      <c r="M19" s="55"/>
      <c r="N19" s="130">
        <v>20.019771600000031</v>
      </c>
      <c r="O19" s="55"/>
      <c r="P19" s="55"/>
      <c r="Q19" s="55"/>
      <c r="R19" s="55">
        <f t="shared" si="0"/>
        <v>2.024438002113901</v>
      </c>
      <c r="S19" s="55">
        <f t="shared" si="1"/>
        <v>0.7799999999999998</v>
      </c>
      <c r="T19" s="55">
        <f t="shared" si="2"/>
        <v>22.638385800000016</v>
      </c>
      <c r="U19" s="55">
        <f t="shared" si="3"/>
        <v>5.2372283999999709</v>
      </c>
      <c r="V19" s="62">
        <v>0.26</v>
      </c>
      <c r="W19" s="51">
        <v>0.18</v>
      </c>
      <c r="X19" s="61">
        <v>0.06</v>
      </c>
      <c r="Y19" s="64">
        <v>7.4257000000000004E-2</v>
      </c>
      <c r="Z19" s="55"/>
      <c r="AA19" s="55"/>
      <c r="AB19" s="64">
        <v>0.26100000000000001</v>
      </c>
    </row>
    <row r="20" spans="1:28" ht="15.75" thickBot="1">
      <c r="A20" s="76"/>
      <c r="B20" s="79"/>
      <c r="C20" s="52">
        <v>6</v>
      </c>
      <c r="D20" s="62">
        <v>2</v>
      </c>
      <c r="E20" s="55">
        <v>1.9946932302643801</v>
      </c>
      <c r="F20" s="65">
        <v>2.14</v>
      </c>
      <c r="G20" s="131">
        <v>1.8756849593245917</v>
      </c>
      <c r="H20" s="51"/>
      <c r="I20" s="55"/>
      <c r="J20" s="60">
        <v>1.24</v>
      </c>
      <c r="K20" s="55"/>
      <c r="L20" s="55">
        <v>29.055299999999999</v>
      </c>
      <c r="M20" s="55"/>
      <c r="N20" s="130">
        <v>22.397063120000034</v>
      </c>
      <c r="O20" s="55"/>
      <c r="P20" s="55"/>
      <c r="Q20" s="55"/>
      <c r="R20" s="55">
        <f t="shared" si="0"/>
        <v>1.8500756379177943</v>
      </c>
      <c r="S20" s="55">
        <f t="shared" si="1"/>
        <v>0.90000000000000013</v>
      </c>
      <c r="T20" s="55">
        <f t="shared" si="2"/>
        <v>25.726181560000015</v>
      </c>
      <c r="U20" s="55">
        <f t="shared" si="3"/>
        <v>6.6582368799999649</v>
      </c>
      <c r="V20" s="62">
        <v>0.28000000000000003</v>
      </c>
      <c r="W20" s="51">
        <v>0.09</v>
      </c>
      <c r="X20" s="61">
        <v>0.05</v>
      </c>
      <c r="Y20" s="64">
        <v>4.6170999999999997E-2</v>
      </c>
      <c r="Z20" s="55"/>
      <c r="AA20" s="55"/>
      <c r="AB20" s="64">
        <v>0.33100000000000002</v>
      </c>
    </row>
    <row r="21" spans="1:28" ht="15.75" thickBot="1">
      <c r="A21" s="76"/>
      <c r="B21" s="79"/>
      <c r="C21" s="52">
        <v>8</v>
      </c>
      <c r="D21" s="62">
        <v>1.9</v>
      </c>
      <c r="E21" s="55">
        <v>1.7979064866758201</v>
      </c>
      <c r="F21" s="65">
        <v>1.97</v>
      </c>
      <c r="G21" s="131">
        <v>1.7100508249196327</v>
      </c>
      <c r="H21" s="51"/>
      <c r="I21" s="55"/>
      <c r="J21" s="60">
        <v>1.2</v>
      </c>
      <c r="K21" s="55"/>
      <c r="L21" s="55">
        <v>31.311800000000002</v>
      </c>
      <c r="M21" s="55"/>
      <c r="N21" s="130">
        <v>24.219539440000034</v>
      </c>
      <c r="O21" s="55"/>
      <c r="P21" s="55"/>
      <c r="Q21" s="55"/>
      <c r="R21" s="55">
        <f t="shared" si="0"/>
        <v>1.7155914623190907</v>
      </c>
      <c r="S21" s="55">
        <f t="shared" si="1"/>
        <v>0.77</v>
      </c>
      <c r="T21" s="55">
        <f t="shared" si="2"/>
        <v>27.76566972000002</v>
      </c>
      <c r="U21" s="55">
        <f t="shared" si="3"/>
        <v>7.0922605599999677</v>
      </c>
      <c r="V21" s="62">
        <v>0.27</v>
      </c>
      <c r="W21" s="51">
        <v>0.03</v>
      </c>
      <c r="X21" s="61">
        <v>0.04</v>
      </c>
      <c r="Y21" s="64">
        <v>1.6670999999999998E-2</v>
      </c>
      <c r="Z21" s="55"/>
      <c r="AA21" s="55"/>
      <c r="AB21" s="64">
        <v>0.30199999999999999</v>
      </c>
    </row>
    <row r="22" spans="1:28" ht="15.75" thickBot="1">
      <c r="A22" s="76"/>
      <c r="B22" s="79"/>
      <c r="C22" s="52">
        <v>10</v>
      </c>
      <c r="D22" s="62">
        <v>1.8</v>
      </c>
      <c r="E22" s="55">
        <v>1.5437286740461</v>
      </c>
      <c r="F22" s="65">
        <v>1.86</v>
      </c>
      <c r="G22" s="131">
        <v>1.5578944307905749</v>
      </c>
      <c r="H22" s="51"/>
      <c r="I22" s="55"/>
      <c r="J22" s="60">
        <v>1.1000000000000001</v>
      </c>
      <c r="K22" s="55"/>
      <c r="L22" s="55">
        <v>32.257599999999996</v>
      </c>
      <c r="M22" s="55"/>
      <c r="N22" s="130">
        <v>25.848012960000037</v>
      </c>
      <c r="O22" s="55"/>
      <c r="P22" s="55"/>
      <c r="Q22" s="55"/>
      <c r="R22" s="55">
        <f t="shared" si="0"/>
        <v>1.5723246209673352</v>
      </c>
      <c r="S22" s="55">
        <f t="shared" si="1"/>
        <v>0.76</v>
      </c>
      <c r="T22" s="55">
        <f t="shared" si="2"/>
        <v>29.052806480000015</v>
      </c>
      <c r="U22" s="55">
        <f t="shared" si="3"/>
        <v>6.409587039999959</v>
      </c>
      <c r="V22" s="62">
        <v>0.22</v>
      </c>
      <c r="W22" s="51">
        <v>0.01</v>
      </c>
      <c r="X22" s="61">
        <v>0.02</v>
      </c>
      <c r="Y22" s="64">
        <v>4.3E-3</v>
      </c>
      <c r="Z22" s="55"/>
      <c r="AA22" s="55"/>
      <c r="AB22" s="64">
        <v>0.317</v>
      </c>
    </row>
    <row r="23" spans="1:28" ht="15.75" thickBot="1">
      <c r="A23" s="89" t="s">
        <v>17</v>
      </c>
      <c r="B23" s="69" t="s">
        <v>15</v>
      </c>
      <c r="C23" s="52">
        <v>-6</v>
      </c>
      <c r="D23" s="62">
        <v>1.5</v>
      </c>
      <c r="E23" s="51"/>
      <c r="F23" s="55"/>
      <c r="G23" s="130">
        <v>0.7821746392984168</v>
      </c>
      <c r="H23" s="51"/>
      <c r="I23" s="55"/>
      <c r="J23" s="51"/>
      <c r="K23" s="55"/>
      <c r="L23" s="55"/>
      <c r="M23" s="55"/>
      <c r="N23" s="130">
        <v>0.8194170400000016</v>
      </c>
      <c r="O23" s="55"/>
      <c r="P23" s="55"/>
      <c r="Q23" s="55"/>
      <c r="R23" s="55">
        <f t="shared" si="0"/>
        <v>1.1410873196492084</v>
      </c>
      <c r="S23" s="55">
        <f t="shared" ref="S23:S58" si="4">MAX(D23:J23)-MIN(D23:J23)</f>
        <v>0.7178253607015832</v>
      </c>
      <c r="T23" s="55">
        <f t="shared" si="2"/>
        <v>0.8194170400000016</v>
      </c>
      <c r="U23" s="55">
        <f t="shared" si="3"/>
        <v>0</v>
      </c>
      <c r="V23" s="51"/>
      <c r="W23" s="51">
        <v>0.73</v>
      </c>
      <c r="X23" s="51"/>
      <c r="Y23" s="64">
        <v>0.31197000000000003</v>
      </c>
      <c r="Z23" s="55"/>
      <c r="AA23" s="55"/>
      <c r="AB23" s="55"/>
    </row>
    <row r="24" spans="1:28" ht="15.75" thickBot="1">
      <c r="A24" s="76"/>
      <c r="B24" s="90"/>
      <c r="C24" s="52">
        <v>-4</v>
      </c>
      <c r="D24" s="62">
        <v>1.2</v>
      </c>
      <c r="E24" s="55">
        <v>1.5783645191206199</v>
      </c>
      <c r="F24" s="55"/>
      <c r="G24" s="130">
        <v>0.85669428289271599</v>
      </c>
      <c r="H24" s="51"/>
      <c r="I24" s="55"/>
      <c r="J24" s="51"/>
      <c r="K24" s="55"/>
      <c r="L24" s="55">
        <v>2.8933</v>
      </c>
      <c r="M24" s="55"/>
      <c r="N24" s="130">
        <v>1.293261920000002</v>
      </c>
      <c r="O24" s="55"/>
      <c r="P24" s="55"/>
      <c r="Q24" s="55"/>
      <c r="R24" s="55">
        <f t="shared" ref="R24:R58" si="5">AVERAGE(D24,E24,F24,G24,H24,I24,J24)</f>
        <v>1.2116862673377786</v>
      </c>
      <c r="S24" s="55">
        <f t="shared" si="4"/>
        <v>0.72167023622790394</v>
      </c>
      <c r="T24" s="55">
        <f t="shared" si="2"/>
        <v>2.0932809600000009</v>
      </c>
      <c r="U24" s="55">
        <f t="shared" si="3"/>
        <v>1.600038079999998</v>
      </c>
      <c r="V24" s="51"/>
      <c r="W24" s="51">
        <v>0.69</v>
      </c>
      <c r="X24" s="51"/>
      <c r="Y24" s="64">
        <v>0.14297000000000001</v>
      </c>
      <c r="Z24" s="55"/>
      <c r="AA24" s="55"/>
      <c r="AB24" s="55"/>
    </row>
    <row r="25" spans="1:28" ht="15.75" thickBot="1">
      <c r="A25" s="76"/>
      <c r="B25" s="91"/>
      <c r="C25" s="52">
        <v>-2</v>
      </c>
      <c r="D25" s="62">
        <v>1.1000000000000001</v>
      </c>
      <c r="E25" s="55">
        <v>1.49289287128</v>
      </c>
      <c r="F25" s="55"/>
      <c r="G25" s="130">
        <v>0.88370184799522455</v>
      </c>
      <c r="H25" s="51"/>
      <c r="I25" s="55"/>
      <c r="J25" s="51"/>
      <c r="K25" s="55"/>
      <c r="L25" s="55">
        <v>4.1486000000000001</v>
      </c>
      <c r="M25" s="55"/>
      <c r="N25" s="130">
        <v>2.0334261600000025</v>
      </c>
      <c r="O25" s="55"/>
      <c r="P25" s="55"/>
      <c r="Q25" s="55"/>
      <c r="R25" s="55">
        <f t="shared" si="5"/>
        <v>1.1588649064250749</v>
      </c>
      <c r="S25" s="55">
        <f t="shared" si="4"/>
        <v>0.60919102328477548</v>
      </c>
      <c r="T25" s="55">
        <f t="shared" si="2"/>
        <v>3.0910130800000015</v>
      </c>
      <c r="U25" s="55">
        <f t="shared" si="3"/>
        <v>2.1151738399999975</v>
      </c>
      <c r="V25" s="51"/>
      <c r="W25" s="51">
        <v>0.65</v>
      </c>
      <c r="X25" s="51"/>
      <c r="Y25" s="64">
        <v>9.8256999999999997E-2</v>
      </c>
      <c r="Z25" s="55"/>
      <c r="AA25" s="55"/>
      <c r="AB25" s="55"/>
    </row>
    <row r="26" spans="1:28" ht="15.75" thickBot="1">
      <c r="A26" s="76"/>
      <c r="B26" s="91"/>
      <c r="C26" s="52">
        <v>0</v>
      </c>
      <c r="D26" s="62">
        <v>1.1000000000000001</v>
      </c>
      <c r="E26" s="55">
        <v>1.4377090301003299</v>
      </c>
      <c r="F26" s="55"/>
      <c r="G26" s="130">
        <v>0.89503411729316718</v>
      </c>
      <c r="H26" s="51"/>
      <c r="I26" s="55"/>
      <c r="J26" s="51"/>
      <c r="K26" s="55"/>
      <c r="L26" s="55">
        <v>5.8463000000000003</v>
      </c>
      <c r="M26" s="55"/>
      <c r="N26" s="130">
        <v>3.137778960000003</v>
      </c>
      <c r="O26" s="55"/>
      <c r="P26" s="55"/>
      <c r="Q26" s="55"/>
      <c r="R26" s="55">
        <f t="shared" si="5"/>
        <v>1.1442477157978324</v>
      </c>
      <c r="S26" s="55">
        <f t="shared" si="4"/>
        <v>0.54267491280716273</v>
      </c>
      <c r="T26" s="55">
        <f t="shared" si="2"/>
        <v>4.4920394800000016</v>
      </c>
      <c r="U26" s="55">
        <f t="shared" si="3"/>
        <v>2.7085210399999973</v>
      </c>
      <c r="V26" s="51"/>
      <c r="W26" s="51">
        <v>0.6</v>
      </c>
      <c r="X26" s="51"/>
      <c r="Y26" s="64">
        <v>0.13089999999999999</v>
      </c>
      <c r="Z26" s="55"/>
      <c r="AA26" s="55"/>
      <c r="AB26" s="55"/>
    </row>
    <row r="27" spans="1:28" ht="15.75" thickBot="1">
      <c r="A27" s="76"/>
      <c r="B27" s="91"/>
      <c r="C27" s="52">
        <v>2</v>
      </c>
      <c r="D27" s="62">
        <v>1.2</v>
      </c>
      <c r="E27" s="55">
        <v>1.35002848799943</v>
      </c>
      <c r="F27" s="55"/>
      <c r="G27" s="130">
        <v>0.89149575406885428</v>
      </c>
      <c r="H27" s="51"/>
      <c r="I27" s="55"/>
      <c r="J27" s="51"/>
      <c r="K27" s="55"/>
      <c r="L27" s="55">
        <v>7.5823</v>
      </c>
      <c r="M27" s="55"/>
      <c r="N27" s="130">
        <v>4.5100170400000055</v>
      </c>
      <c r="O27" s="55"/>
      <c r="P27" s="55"/>
      <c r="Q27" s="55"/>
      <c r="R27" s="55">
        <f t="shared" si="5"/>
        <v>1.1471747473560947</v>
      </c>
      <c r="S27" s="55">
        <f t="shared" si="4"/>
        <v>0.4585327339305757</v>
      </c>
      <c r="T27" s="55">
        <f t="shared" si="2"/>
        <v>6.0461585200000023</v>
      </c>
      <c r="U27" s="55">
        <f t="shared" si="3"/>
        <v>3.0722829599999946</v>
      </c>
      <c r="V27" s="51"/>
      <c r="W27" s="51">
        <v>0.56000000000000005</v>
      </c>
      <c r="X27" s="51"/>
      <c r="Y27" s="64">
        <v>0.17793999999999999</v>
      </c>
      <c r="Z27" s="55"/>
      <c r="AA27" s="55"/>
      <c r="AB27" s="55"/>
    </row>
    <row r="28" spans="1:28" ht="15.75" thickBot="1">
      <c r="A28" s="76"/>
      <c r="B28" s="91"/>
      <c r="C28" s="52">
        <v>4</v>
      </c>
      <c r="D28" s="62">
        <v>1.2</v>
      </c>
      <c r="E28" s="55">
        <v>1.19935512121333</v>
      </c>
      <c r="F28" s="55"/>
      <c r="G28" s="130">
        <v>0.90014577917516803</v>
      </c>
      <c r="H28" s="51"/>
      <c r="I28" s="55"/>
      <c r="J28" s="51"/>
      <c r="K28" s="55"/>
      <c r="L28" s="55">
        <v>9.0387000000000004</v>
      </c>
      <c r="M28" s="55"/>
      <c r="N28" s="130">
        <v>6.0938077600000078</v>
      </c>
      <c r="O28" s="55"/>
      <c r="P28" s="55"/>
      <c r="Q28" s="55"/>
      <c r="R28" s="55">
        <f t="shared" si="5"/>
        <v>1.0998336334628327</v>
      </c>
      <c r="S28" s="55">
        <f t="shared" si="4"/>
        <v>0.29985422082483193</v>
      </c>
      <c r="T28" s="55">
        <f t="shared" si="2"/>
        <v>7.5662538800000041</v>
      </c>
      <c r="U28" s="55">
        <f t="shared" si="3"/>
        <v>2.9448922399999926</v>
      </c>
      <c r="V28" s="51"/>
      <c r="W28" s="51">
        <v>0.55000000000000004</v>
      </c>
      <c r="X28" s="51"/>
      <c r="Y28" s="64">
        <v>0.18759999999999999</v>
      </c>
      <c r="Z28" s="55"/>
      <c r="AA28" s="55"/>
      <c r="AB28" s="55"/>
    </row>
    <row r="29" spans="1:28" ht="15.75" thickBot="1">
      <c r="A29" s="76"/>
      <c r="B29" s="91"/>
      <c r="C29" s="52">
        <v>6</v>
      </c>
      <c r="D29" s="62">
        <v>1.3</v>
      </c>
      <c r="E29" s="55">
        <v>1.19305622667503</v>
      </c>
      <c r="F29" s="55"/>
      <c r="G29" s="130">
        <v>0.89966963816896706</v>
      </c>
      <c r="H29" s="51"/>
      <c r="I29" s="55"/>
      <c r="J29" s="51"/>
      <c r="K29" s="55"/>
      <c r="L29" s="55">
        <v>11.6045</v>
      </c>
      <c r="M29" s="55"/>
      <c r="N29" s="130">
        <v>7.6383805600000061</v>
      </c>
      <c r="O29" s="55"/>
      <c r="P29" s="55"/>
      <c r="Q29" s="55"/>
      <c r="R29" s="55">
        <f t="shared" si="5"/>
        <v>1.1309086216146655</v>
      </c>
      <c r="S29" s="55">
        <f t="shared" si="4"/>
        <v>0.40033036183103299</v>
      </c>
      <c r="T29" s="55">
        <f t="shared" si="2"/>
        <v>9.6214402800000034</v>
      </c>
      <c r="U29" s="55">
        <f t="shared" si="3"/>
        <v>3.9661194399999937</v>
      </c>
      <c r="V29" s="51"/>
      <c r="W29" s="51">
        <v>0.52</v>
      </c>
      <c r="X29" s="51"/>
      <c r="Y29" s="64">
        <v>0.19606999999999999</v>
      </c>
      <c r="Z29" s="55"/>
      <c r="AA29" s="55"/>
      <c r="AB29" s="55"/>
    </row>
    <row r="30" spans="1:28" ht="15.75" thickBot="1">
      <c r="A30" s="76"/>
      <c r="B30" s="91"/>
      <c r="C30" s="52">
        <v>8</v>
      </c>
      <c r="D30" s="62">
        <v>1.3</v>
      </c>
      <c r="E30" s="55">
        <v>1.1804959802205299</v>
      </c>
      <c r="F30" s="55"/>
      <c r="G30" s="130">
        <v>0.89504864251293448</v>
      </c>
      <c r="H30" s="51"/>
      <c r="I30" s="55"/>
      <c r="J30" s="51"/>
      <c r="K30" s="55"/>
      <c r="L30" s="55">
        <v>14.228400000000001</v>
      </c>
      <c r="M30" s="55"/>
      <c r="N30" s="130">
        <v>9.2174207200000158</v>
      </c>
      <c r="O30" s="55"/>
      <c r="P30" s="55"/>
      <c r="Q30" s="55"/>
      <c r="R30" s="55">
        <f t="shared" si="5"/>
        <v>1.1251815409111547</v>
      </c>
      <c r="S30" s="55">
        <f t="shared" si="4"/>
        <v>0.40495135748706557</v>
      </c>
      <c r="T30" s="55">
        <f t="shared" si="2"/>
        <v>11.722910360000007</v>
      </c>
      <c r="U30" s="55">
        <f t="shared" si="3"/>
        <v>5.0109792799999848</v>
      </c>
      <c r="V30" s="51"/>
      <c r="W30" s="51">
        <v>0.48</v>
      </c>
      <c r="X30" s="51"/>
      <c r="Y30" s="64">
        <v>0.20236999999999999</v>
      </c>
      <c r="Z30" s="55"/>
      <c r="AA30" s="55"/>
      <c r="AB30" s="55"/>
    </row>
    <row r="31" spans="1:28" ht="15.75" thickBot="1">
      <c r="A31" s="76"/>
      <c r="B31" s="91"/>
      <c r="C31" s="52">
        <v>10</v>
      </c>
      <c r="D31" s="62">
        <v>1.3</v>
      </c>
      <c r="E31" s="55">
        <v>1.1208191687685101</v>
      </c>
      <c r="F31" s="55"/>
      <c r="G31" s="130">
        <v>0.8945061292000811</v>
      </c>
      <c r="H31" s="51"/>
      <c r="I31" s="55"/>
      <c r="J31" s="51"/>
      <c r="K31" s="55"/>
      <c r="L31" s="55">
        <v>16.353200000000001</v>
      </c>
      <c r="M31" s="55"/>
      <c r="N31" s="130">
        <v>11.09191672000002</v>
      </c>
      <c r="O31" s="55"/>
      <c r="P31" s="55"/>
      <c r="Q31" s="55"/>
      <c r="R31" s="55">
        <f t="shared" si="5"/>
        <v>1.1051084326561971</v>
      </c>
      <c r="S31" s="55">
        <f t="shared" si="4"/>
        <v>0.40549387079991894</v>
      </c>
      <c r="T31" s="55">
        <f t="shared" si="2"/>
        <v>13.722558360000011</v>
      </c>
      <c r="U31" s="55">
        <f t="shared" si="3"/>
        <v>5.2612832799999811</v>
      </c>
      <c r="V31" s="51"/>
      <c r="W31" s="51">
        <v>0.45</v>
      </c>
      <c r="X31" s="51"/>
      <c r="Y31" s="64">
        <v>0.19283</v>
      </c>
      <c r="Z31" s="55"/>
      <c r="AA31" s="55"/>
      <c r="AB31" s="55"/>
    </row>
    <row r="32" spans="1:28" ht="15.75" thickBot="1">
      <c r="A32" s="76"/>
      <c r="B32" s="78" t="s">
        <v>16</v>
      </c>
      <c r="C32" s="52">
        <v>-6</v>
      </c>
      <c r="D32" s="62">
        <v>1.5</v>
      </c>
      <c r="E32" s="51"/>
      <c r="F32" s="55"/>
      <c r="G32" s="130">
        <v>0.77280270014253483</v>
      </c>
      <c r="H32" s="51"/>
      <c r="I32" s="55"/>
      <c r="J32" s="51"/>
      <c r="K32" s="55"/>
      <c r="L32" s="55"/>
      <c r="M32" s="55"/>
      <c r="N32" s="130">
        <v>1.2129728800000015</v>
      </c>
      <c r="O32" s="55"/>
      <c r="P32" s="55"/>
      <c r="Q32" s="55"/>
      <c r="R32" s="55">
        <f t="shared" si="5"/>
        <v>1.1364013500712673</v>
      </c>
      <c r="S32" s="55">
        <f t="shared" si="4"/>
        <v>0.72719729985746517</v>
      </c>
      <c r="T32" s="55">
        <f t="shared" si="2"/>
        <v>1.2129728800000015</v>
      </c>
      <c r="U32" s="55">
        <f t="shared" si="3"/>
        <v>0</v>
      </c>
      <c r="V32" s="63"/>
      <c r="W32" s="51">
        <v>0.76</v>
      </c>
      <c r="X32" s="51"/>
      <c r="Y32" s="64">
        <v>0.15770999999999999</v>
      </c>
      <c r="Z32" s="55"/>
      <c r="AA32" s="55"/>
      <c r="AB32" s="55"/>
    </row>
    <row r="33" spans="1:28" ht="15.75" thickBot="1">
      <c r="A33" s="76"/>
      <c r="B33" s="79"/>
      <c r="C33" s="52">
        <v>-4</v>
      </c>
      <c r="D33" s="62">
        <v>1.2</v>
      </c>
      <c r="E33" s="55">
        <v>1.3183292685814401</v>
      </c>
      <c r="F33" s="55"/>
      <c r="G33" s="130">
        <v>0.80830640888203986</v>
      </c>
      <c r="H33" s="51"/>
      <c r="I33" s="55"/>
      <c r="J33" s="51"/>
      <c r="K33" s="55"/>
      <c r="L33" s="55">
        <v>5.5677000000000003</v>
      </c>
      <c r="M33" s="55"/>
      <c r="N33" s="130">
        <v>1.9952340800000021</v>
      </c>
      <c r="O33" s="55"/>
      <c r="P33" s="55"/>
      <c r="Q33" s="55"/>
      <c r="R33" s="55">
        <f t="shared" si="5"/>
        <v>1.1088785591544934</v>
      </c>
      <c r="S33" s="55">
        <f t="shared" si="4"/>
        <v>0.5100228596994002</v>
      </c>
      <c r="T33" s="55">
        <f t="shared" si="2"/>
        <v>3.7814670400000012</v>
      </c>
      <c r="U33" s="55">
        <f t="shared" si="3"/>
        <v>3.5724659199999982</v>
      </c>
      <c r="V33" s="63"/>
      <c r="W33" s="51">
        <v>0.7</v>
      </c>
      <c r="X33" s="51"/>
      <c r="Y33" s="64">
        <v>7.6456999999999997E-2</v>
      </c>
      <c r="Z33" s="55"/>
      <c r="AA33" s="55"/>
      <c r="AB33" s="55"/>
    </row>
    <row r="34" spans="1:28" ht="15.75" thickBot="1">
      <c r="A34" s="76"/>
      <c r="B34" s="79"/>
      <c r="C34" s="52">
        <v>-2</v>
      </c>
      <c r="D34" s="62">
        <v>1.1000000000000001</v>
      </c>
      <c r="E34" s="55">
        <v>1.31381048213702</v>
      </c>
      <c r="F34" s="55"/>
      <c r="G34" s="130">
        <v>0.83159647631146094</v>
      </c>
      <c r="H34" s="51"/>
      <c r="I34" s="55"/>
      <c r="J34" s="51"/>
      <c r="K34" s="55"/>
      <c r="L34" s="55">
        <v>7.6380999999999997</v>
      </c>
      <c r="M34" s="55"/>
      <c r="N34" s="130">
        <v>3.3769841600000059</v>
      </c>
      <c r="O34" s="55"/>
      <c r="P34" s="55"/>
      <c r="Q34" s="55"/>
      <c r="R34" s="55">
        <f t="shared" si="5"/>
        <v>1.0818023194828268</v>
      </c>
      <c r="S34" s="55">
        <f t="shared" si="4"/>
        <v>0.48221400582555907</v>
      </c>
      <c r="T34" s="55">
        <f t="shared" si="2"/>
        <v>5.507542080000003</v>
      </c>
      <c r="U34" s="55">
        <f t="shared" si="3"/>
        <v>4.2611158399999933</v>
      </c>
      <c r="V34" s="63"/>
      <c r="W34" s="51">
        <v>0.64</v>
      </c>
      <c r="X34" s="51"/>
      <c r="Y34" s="64">
        <v>9.6213999999999994E-2</v>
      </c>
      <c r="Z34" s="55"/>
      <c r="AA34" s="55"/>
      <c r="AB34" s="55"/>
    </row>
    <row r="35" spans="1:28" ht="15.75" thickBot="1">
      <c r="A35" s="76"/>
      <c r="B35" s="79"/>
      <c r="C35" s="52">
        <v>0</v>
      </c>
      <c r="D35" s="62">
        <v>1.1000000000000001</v>
      </c>
      <c r="E35" s="55">
        <v>1.3352002424785501</v>
      </c>
      <c r="F35" s="55"/>
      <c r="G35" s="130">
        <v>0.84827478144544721</v>
      </c>
      <c r="H35" s="51"/>
      <c r="I35" s="55"/>
      <c r="J35" s="51"/>
      <c r="K35" s="55"/>
      <c r="L35" s="55">
        <v>10.1319</v>
      </c>
      <c r="M35" s="55"/>
      <c r="N35" s="130">
        <v>5.0832472000000086</v>
      </c>
      <c r="O35" s="55"/>
      <c r="P35" s="55"/>
      <c r="Q35" s="55"/>
      <c r="R35" s="55">
        <f t="shared" si="5"/>
        <v>1.0944916746413325</v>
      </c>
      <c r="S35" s="55">
        <f t="shared" si="4"/>
        <v>0.48692546103310286</v>
      </c>
      <c r="T35" s="55">
        <f t="shared" si="2"/>
        <v>7.6075736000000038</v>
      </c>
      <c r="U35" s="55">
        <f t="shared" si="3"/>
        <v>5.0486527999999913</v>
      </c>
      <c r="V35" s="63"/>
      <c r="W35" s="51">
        <v>0.6</v>
      </c>
      <c r="X35" s="51"/>
      <c r="Y35" s="64">
        <v>0.12866</v>
      </c>
      <c r="Z35" s="55"/>
      <c r="AA35" s="55"/>
      <c r="AB35" s="55"/>
    </row>
    <row r="36" spans="1:28" ht="15.75" thickBot="1">
      <c r="A36" s="76"/>
      <c r="B36" s="79"/>
      <c r="C36" s="52">
        <v>2</v>
      </c>
      <c r="D36" s="62">
        <v>1.2</v>
      </c>
      <c r="E36" s="55">
        <v>1.2632786555298401</v>
      </c>
      <c r="F36" s="55"/>
      <c r="G36" s="130">
        <v>0.87072181418540562</v>
      </c>
      <c r="H36" s="51"/>
      <c r="I36" s="55"/>
      <c r="J36" s="51"/>
      <c r="K36" s="55"/>
      <c r="L36" s="55">
        <v>12.5532</v>
      </c>
      <c r="M36" s="55"/>
      <c r="N36" s="130">
        <v>6.8909611200000107</v>
      </c>
      <c r="O36" s="55"/>
      <c r="P36" s="55"/>
      <c r="Q36" s="55"/>
      <c r="R36" s="55">
        <f t="shared" si="5"/>
        <v>1.111333489905082</v>
      </c>
      <c r="S36" s="55">
        <f t="shared" si="4"/>
        <v>0.39255684134443447</v>
      </c>
      <c r="T36" s="55">
        <f t="shared" si="2"/>
        <v>9.7220805600000055</v>
      </c>
      <c r="U36" s="55">
        <f t="shared" si="3"/>
        <v>5.6622388799999896</v>
      </c>
      <c r="V36" s="63"/>
      <c r="W36" s="51">
        <v>0.56000000000000005</v>
      </c>
      <c r="X36" s="51"/>
      <c r="Y36" s="64">
        <v>0.11676</v>
      </c>
      <c r="Z36" s="55"/>
      <c r="AA36" s="55"/>
      <c r="AB36" s="55"/>
    </row>
    <row r="37" spans="1:28" ht="15.75" thickBot="1">
      <c r="A37" s="76"/>
      <c r="B37" s="79"/>
      <c r="C37" s="52">
        <v>4</v>
      </c>
      <c r="D37" s="62">
        <v>1.2</v>
      </c>
      <c r="E37" s="55">
        <v>1.22985613884581</v>
      </c>
      <c r="F37" s="55"/>
      <c r="G37" s="130">
        <v>0.87827579483135465</v>
      </c>
      <c r="H37" s="51"/>
      <c r="I37" s="55"/>
      <c r="J37" s="51"/>
      <c r="K37" s="55"/>
      <c r="L37" s="55">
        <v>14.9093</v>
      </c>
      <c r="M37" s="55"/>
      <c r="N37" s="130">
        <v>8.7097411200000128</v>
      </c>
      <c r="O37" s="55"/>
      <c r="P37" s="55"/>
      <c r="Q37" s="55"/>
      <c r="R37" s="55">
        <f t="shared" si="5"/>
        <v>1.1027106445590549</v>
      </c>
      <c r="S37" s="55">
        <f t="shared" si="4"/>
        <v>0.35158034401445537</v>
      </c>
      <c r="T37" s="55">
        <f t="shared" si="2"/>
        <v>11.809520560000006</v>
      </c>
      <c r="U37" s="55">
        <f t="shared" si="3"/>
        <v>6.1995588799999872</v>
      </c>
      <c r="V37" s="63"/>
      <c r="W37" s="51">
        <v>0.52</v>
      </c>
      <c r="X37" s="51"/>
      <c r="Y37" s="64">
        <v>0.11371000000000001</v>
      </c>
      <c r="Z37" s="55"/>
      <c r="AA37" s="55"/>
      <c r="AB37" s="55"/>
    </row>
    <row r="38" spans="1:28" ht="15.75" thickBot="1">
      <c r="A38" s="76"/>
      <c r="B38" s="79"/>
      <c r="C38" s="52">
        <v>6</v>
      </c>
      <c r="D38" s="62">
        <v>1.3</v>
      </c>
      <c r="E38" s="55">
        <v>1.1784255438924101</v>
      </c>
      <c r="F38" s="55"/>
      <c r="G38" s="130">
        <v>0.87504932023365412</v>
      </c>
      <c r="H38" s="51"/>
      <c r="I38" s="55"/>
      <c r="J38" s="51"/>
      <c r="K38" s="55"/>
      <c r="L38" s="55">
        <v>17.165299999999998</v>
      </c>
      <c r="M38" s="55"/>
      <c r="N38" s="130">
        <v>10.448734880000016</v>
      </c>
      <c r="O38" s="55"/>
      <c r="P38" s="55"/>
      <c r="Q38" s="55"/>
      <c r="R38" s="55">
        <f t="shared" si="5"/>
        <v>1.117824954708688</v>
      </c>
      <c r="S38" s="55">
        <f t="shared" si="4"/>
        <v>0.42495067976634593</v>
      </c>
      <c r="T38" s="55">
        <f t="shared" si="2"/>
        <v>13.807017440000006</v>
      </c>
      <c r="U38" s="55">
        <f t="shared" si="3"/>
        <v>6.7165651199999825</v>
      </c>
      <c r="V38" s="63"/>
      <c r="W38" s="51">
        <v>0.46</v>
      </c>
      <c r="X38" s="51"/>
      <c r="Y38" s="64">
        <v>0.12218999999999999</v>
      </c>
      <c r="Z38" s="55"/>
      <c r="AA38" s="55"/>
      <c r="AB38" s="55"/>
    </row>
    <row r="39" spans="1:28" ht="15.75" thickBot="1">
      <c r="A39" s="76"/>
      <c r="B39" s="79"/>
      <c r="C39" s="52">
        <v>8</v>
      </c>
      <c r="D39" s="62">
        <v>1.3</v>
      </c>
      <c r="E39" s="55">
        <v>1.13997140511148</v>
      </c>
      <c r="F39" s="55"/>
      <c r="G39" s="130">
        <v>0.88363066707286875</v>
      </c>
      <c r="H39" s="51"/>
      <c r="I39" s="55"/>
      <c r="J39" s="51"/>
      <c r="K39" s="55"/>
      <c r="L39" s="55">
        <v>19.853400000000001</v>
      </c>
      <c r="M39" s="55"/>
      <c r="N39" s="130">
        <v>12.514907440000021</v>
      </c>
      <c r="O39" s="55"/>
      <c r="P39" s="55"/>
      <c r="Q39" s="55"/>
      <c r="R39" s="55">
        <f t="shared" si="5"/>
        <v>1.107867357394783</v>
      </c>
      <c r="S39" s="55">
        <f t="shared" si="4"/>
        <v>0.4163693329271313</v>
      </c>
      <c r="T39" s="55">
        <f t="shared" si="2"/>
        <v>16.184153720000012</v>
      </c>
      <c r="U39" s="55">
        <f t="shared" si="3"/>
        <v>7.3384925599999793</v>
      </c>
      <c r="V39" s="63"/>
      <c r="W39" s="51">
        <v>0.39</v>
      </c>
      <c r="X39" s="51"/>
      <c r="Y39" s="64">
        <v>0.11053</v>
      </c>
      <c r="Z39" s="55"/>
      <c r="AA39" s="55"/>
      <c r="AB39" s="55"/>
    </row>
    <row r="40" spans="1:28" ht="15.75" thickBot="1">
      <c r="A40" s="77"/>
      <c r="B40" s="82"/>
      <c r="C40" s="52">
        <v>10</v>
      </c>
      <c r="D40" s="62">
        <v>1.3</v>
      </c>
      <c r="E40" s="55">
        <v>1.12882910044554</v>
      </c>
      <c r="F40" s="55"/>
      <c r="G40" s="130">
        <v>0.8927793654454711</v>
      </c>
      <c r="H40" s="51"/>
      <c r="I40" s="55"/>
      <c r="J40" s="51"/>
      <c r="K40" s="55"/>
      <c r="L40" s="55">
        <v>23.587900000000001</v>
      </c>
      <c r="M40" s="55"/>
      <c r="N40" s="130">
        <v>14.81266776000003</v>
      </c>
      <c r="O40" s="55"/>
      <c r="P40" s="55"/>
      <c r="Q40" s="55"/>
      <c r="R40" s="55">
        <f t="shared" si="5"/>
        <v>1.1072028219636705</v>
      </c>
      <c r="S40" s="55">
        <f t="shared" si="4"/>
        <v>0.40722063455452895</v>
      </c>
      <c r="T40" s="55">
        <f t="shared" si="2"/>
        <v>19.200283880000015</v>
      </c>
      <c r="U40" s="55">
        <f t="shared" si="3"/>
        <v>8.7752322399999709</v>
      </c>
      <c r="V40" s="63"/>
      <c r="W40" s="51">
        <v>0.27</v>
      </c>
      <c r="X40" s="51"/>
      <c r="Y40" s="64">
        <v>9.8285999999999998E-2</v>
      </c>
      <c r="Z40" s="55"/>
      <c r="AA40" s="55"/>
      <c r="AB40" s="55"/>
    </row>
    <row r="41" spans="1:28" ht="15.75" thickBot="1">
      <c r="A41" s="89" t="s">
        <v>18</v>
      </c>
      <c r="B41" s="69" t="s">
        <v>15</v>
      </c>
      <c r="C41" s="52">
        <v>-6</v>
      </c>
      <c r="D41" s="51"/>
      <c r="E41" s="51"/>
      <c r="F41" s="64">
        <v>1.54</v>
      </c>
      <c r="G41" s="132">
        <v>1.1015758171674537</v>
      </c>
      <c r="H41" s="51"/>
      <c r="I41" s="55"/>
      <c r="J41" s="51"/>
      <c r="K41" s="55"/>
      <c r="L41" s="55"/>
      <c r="M41" s="55"/>
      <c r="N41" s="130">
        <v>1.154026160000001</v>
      </c>
      <c r="O41" s="55"/>
      <c r="P41" s="55"/>
      <c r="Q41" s="55"/>
      <c r="R41" s="55">
        <f t="shared" si="5"/>
        <v>1.3207879085837269</v>
      </c>
      <c r="S41" s="55">
        <f t="shared" si="4"/>
        <v>0.43842418283254636</v>
      </c>
      <c r="T41" s="55">
        <f t="shared" si="2"/>
        <v>1.154026160000001</v>
      </c>
      <c r="U41" s="55">
        <f t="shared" si="3"/>
        <v>0</v>
      </c>
      <c r="V41" s="51"/>
      <c r="W41" s="51"/>
      <c r="X41" s="51"/>
      <c r="Y41" s="64">
        <v>1.5757E-2</v>
      </c>
      <c r="Z41" s="55"/>
      <c r="AA41" s="55"/>
      <c r="AB41" s="55"/>
    </row>
    <row r="42" spans="1:28" ht="15.75" thickBot="1">
      <c r="A42" s="76"/>
      <c r="B42" s="90"/>
      <c r="C42" s="52">
        <v>-4</v>
      </c>
      <c r="D42" s="51"/>
      <c r="E42" s="51"/>
      <c r="F42" s="65">
        <v>1.5</v>
      </c>
      <c r="G42" s="132">
        <v>0.99182435348910658</v>
      </c>
      <c r="H42" s="51"/>
      <c r="I42" s="55"/>
      <c r="J42" s="51"/>
      <c r="K42" s="55"/>
      <c r="L42" s="55"/>
      <c r="M42" s="55"/>
      <c r="N42" s="130">
        <v>1.4972536800000029</v>
      </c>
      <c r="O42" s="55"/>
      <c r="P42" s="55"/>
      <c r="Q42" s="55"/>
      <c r="R42" s="55">
        <f t="shared" si="5"/>
        <v>1.2459121767445533</v>
      </c>
      <c r="S42" s="55">
        <f t="shared" si="4"/>
        <v>0.50817564651089342</v>
      </c>
      <c r="T42" s="55">
        <f t="shared" si="2"/>
        <v>1.4972536800000029</v>
      </c>
      <c r="U42" s="55">
        <f t="shared" si="3"/>
        <v>0</v>
      </c>
      <c r="V42" s="51"/>
      <c r="W42" s="51"/>
      <c r="X42" s="51"/>
      <c r="Y42" s="64">
        <v>9.4713999999999996E-3</v>
      </c>
      <c r="Z42" s="55"/>
      <c r="AA42" s="55"/>
      <c r="AB42" s="55"/>
    </row>
    <row r="43" spans="1:28" ht="15.75" thickBot="1">
      <c r="A43" s="76"/>
      <c r="B43" s="91"/>
      <c r="C43" s="52">
        <v>-2</v>
      </c>
      <c r="D43" s="51"/>
      <c r="E43" s="51"/>
      <c r="F43" s="65">
        <v>1.534</v>
      </c>
      <c r="G43" s="132">
        <v>1.0087954972828024</v>
      </c>
      <c r="H43" s="51"/>
      <c r="I43" s="55"/>
      <c r="J43" s="51"/>
      <c r="K43" s="55"/>
      <c r="L43" s="55"/>
      <c r="M43" s="55"/>
      <c r="N43" s="130">
        <v>2.3212706400000047</v>
      </c>
      <c r="O43" s="55"/>
      <c r="P43" s="55"/>
      <c r="Q43" s="55"/>
      <c r="R43" s="55">
        <f t="shared" si="5"/>
        <v>1.2713977486414012</v>
      </c>
      <c r="S43" s="55">
        <f t="shared" si="4"/>
        <v>0.52520450271719765</v>
      </c>
      <c r="T43" s="55">
        <f t="shared" si="2"/>
        <v>2.3212706400000047</v>
      </c>
      <c r="U43" s="55">
        <f t="shared" si="3"/>
        <v>0</v>
      </c>
      <c r="V43" s="51"/>
      <c r="W43" s="51"/>
      <c r="X43" s="51"/>
      <c r="Y43" s="64">
        <v>9.0428999999999995E-3</v>
      </c>
      <c r="Z43" s="55"/>
      <c r="AA43" s="55"/>
      <c r="AB43" s="55"/>
    </row>
    <row r="44" spans="1:28" ht="15.75" thickBot="1">
      <c r="A44" s="76"/>
      <c r="B44" s="91"/>
      <c r="C44" s="52">
        <v>0</v>
      </c>
      <c r="D44" s="51"/>
      <c r="E44" s="51"/>
      <c r="F44" s="65">
        <v>1.56</v>
      </c>
      <c r="G44" s="132">
        <v>1.0786915119321869</v>
      </c>
      <c r="H44" s="51"/>
      <c r="I44" s="55"/>
      <c r="J44" s="51"/>
      <c r="K44" s="55"/>
      <c r="L44" s="55"/>
      <c r="M44" s="55"/>
      <c r="N44" s="130">
        <v>3.7816385600000046</v>
      </c>
      <c r="O44" s="55"/>
      <c r="P44" s="55"/>
      <c r="Q44" s="55"/>
      <c r="R44" s="55">
        <f t="shared" si="5"/>
        <v>1.3193457559660935</v>
      </c>
      <c r="S44" s="55">
        <f t="shared" si="4"/>
        <v>0.48130848806781312</v>
      </c>
      <c r="T44" s="55">
        <f t="shared" si="2"/>
        <v>3.7816385600000046</v>
      </c>
      <c r="U44" s="55">
        <f t="shared" si="3"/>
        <v>0</v>
      </c>
      <c r="V44" s="51"/>
      <c r="W44" s="51"/>
      <c r="X44" s="51"/>
      <c r="Y44" s="64">
        <v>9.7856999999999996E-3</v>
      </c>
      <c r="Z44" s="55"/>
      <c r="AA44" s="55"/>
      <c r="AB44" s="55"/>
    </row>
    <row r="45" spans="1:28" ht="15.75" thickBot="1">
      <c r="A45" s="76"/>
      <c r="B45" s="91"/>
      <c r="C45" s="52">
        <v>2</v>
      </c>
      <c r="D45" s="51"/>
      <c r="E45" s="51"/>
      <c r="F45" s="65">
        <v>1.47</v>
      </c>
      <c r="G45" s="132">
        <v>1.1118339759220999</v>
      </c>
      <c r="H45" s="51"/>
      <c r="I45" s="55"/>
      <c r="J45" s="51"/>
      <c r="K45" s="55"/>
      <c r="L45" s="55"/>
      <c r="M45" s="55"/>
      <c r="N45" s="130">
        <v>5.6246932800000096</v>
      </c>
      <c r="O45" s="55"/>
      <c r="P45" s="55"/>
      <c r="Q45" s="55"/>
      <c r="R45" s="55">
        <f t="shared" si="5"/>
        <v>1.29091698796105</v>
      </c>
      <c r="S45" s="55">
        <f t="shared" si="4"/>
        <v>0.3581660240779001</v>
      </c>
      <c r="T45" s="55">
        <f t="shared" si="2"/>
        <v>5.6246932800000096</v>
      </c>
      <c r="U45" s="55">
        <f t="shared" si="3"/>
        <v>0</v>
      </c>
      <c r="V45" s="51"/>
      <c r="W45" s="51"/>
      <c r="X45" s="51"/>
      <c r="Y45" s="64">
        <v>1.0442999999999999E-2</v>
      </c>
      <c r="Z45" s="55"/>
      <c r="AA45" s="55"/>
      <c r="AB45" s="55"/>
    </row>
    <row r="46" spans="1:28" ht="15.75" thickBot="1">
      <c r="A46" s="76"/>
      <c r="B46" s="91"/>
      <c r="C46" s="52">
        <v>4</v>
      </c>
      <c r="D46" s="51"/>
      <c r="E46" s="51"/>
      <c r="F46" s="65">
        <v>1.35</v>
      </c>
      <c r="G46" s="132">
        <v>1.1158342120593161</v>
      </c>
      <c r="H46" s="51"/>
      <c r="I46" s="55"/>
      <c r="J46" s="51"/>
      <c r="K46" s="55"/>
      <c r="L46" s="55"/>
      <c r="M46" s="55"/>
      <c r="N46" s="130">
        <v>7.5539755200000114</v>
      </c>
      <c r="O46" s="55"/>
      <c r="P46" s="55"/>
      <c r="Q46" s="55"/>
      <c r="R46" s="55">
        <f t="shared" si="5"/>
        <v>1.232917106029658</v>
      </c>
      <c r="S46" s="55">
        <f t="shared" si="4"/>
        <v>0.23416578794068399</v>
      </c>
      <c r="T46" s="55">
        <f t="shared" si="2"/>
        <v>7.5539755200000114</v>
      </c>
      <c r="U46" s="55">
        <f t="shared" si="3"/>
        <v>0</v>
      </c>
      <c r="V46" s="51"/>
      <c r="W46" s="51"/>
      <c r="X46" s="51"/>
      <c r="Y46" s="64">
        <v>1.0456999999999999E-2</v>
      </c>
      <c r="Z46" s="55"/>
      <c r="AA46" s="55"/>
      <c r="AB46" s="55"/>
    </row>
    <row r="47" spans="1:28" ht="15.75" thickBot="1">
      <c r="A47" s="76"/>
      <c r="B47" s="91"/>
      <c r="C47" s="52">
        <v>6</v>
      </c>
      <c r="D47" s="51"/>
      <c r="E47" s="51"/>
      <c r="F47" s="65">
        <v>1.41</v>
      </c>
      <c r="G47" s="132">
        <v>1.1234832700172408</v>
      </c>
      <c r="H47" s="51"/>
      <c r="I47" s="55"/>
      <c r="J47" s="51"/>
      <c r="K47" s="55"/>
      <c r="L47" s="55"/>
      <c r="M47" s="55"/>
      <c r="N47" s="130">
        <v>9.5386044000000147</v>
      </c>
      <c r="O47" s="55"/>
      <c r="P47" s="55"/>
      <c r="Q47" s="55"/>
      <c r="R47" s="55">
        <f t="shared" si="5"/>
        <v>1.2667416350086205</v>
      </c>
      <c r="S47" s="55">
        <f t="shared" si="4"/>
        <v>0.28651672998275912</v>
      </c>
      <c r="T47" s="55">
        <f t="shared" si="2"/>
        <v>9.5386044000000147</v>
      </c>
      <c r="U47" s="55">
        <f t="shared" si="3"/>
        <v>0</v>
      </c>
      <c r="V47" s="51"/>
      <c r="W47" s="51"/>
      <c r="X47" s="51"/>
      <c r="Y47" s="64">
        <v>1.0743000000000001E-2</v>
      </c>
      <c r="Z47" s="55"/>
      <c r="AA47" s="55"/>
      <c r="AB47" s="55"/>
    </row>
    <row r="48" spans="1:28" ht="15.75" thickBot="1">
      <c r="A48" s="76"/>
      <c r="B48" s="91"/>
      <c r="C48" s="52">
        <v>8</v>
      </c>
      <c r="D48" s="51"/>
      <c r="E48" s="51"/>
      <c r="F48" s="65">
        <v>1.39</v>
      </c>
      <c r="G48" s="132">
        <v>1.1242768294339858</v>
      </c>
      <c r="H48" s="51"/>
      <c r="I48" s="55"/>
      <c r="J48" s="51"/>
      <c r="K48" s="55"/>
      <c r="L48" s="55"/>
      <c r="M48" s="55"/>
      <c r="N48" s="130">
        <v>11.578066320000019</v>
      </c>
      <c r="O48" s="55"/>
      <c r="P48" s="55"/>
      <c r="Q48" s="55"/>
      <c r="R48" s="55">
        <f t="shared" si="5"/>
        <v>1.2571384147169928</v>
      </c>
      <c r="S48" s="55">
        <f t="shared" si="4"/>
        <v>0.26572317056601413</v>
      </c>
      <c r="T48" s="55">
        <f t="shared" si="2"/>
        <v>11.578066320000019</v>
      </c>
      <c r="U48" s="55">
        <f t="shared" si="3"/>
        <v>0</v>
      </c>
      <c r="V48" s="51"/>
      <c r="W48" s="51"/>
      <c r="X48" s="51"/>
      <c r="Y48" s="64">
        <v>1.0643E-2</v>
      </c>
      <c r="Z48" s="55"/>
      <c r="AA48" s="55"/>
      <c r="AB48" s="55"/>
    </row>
    <row r="49" spans="1:28" ht="15.75" thickBot="1">
      <c r="A49" s="76"/>
      <c r="B49" s="91"/>
      <c r="C49" s="52">
        <v>10</v>
      </c>
      <c r="D49" s="51"/>
      <c r="E49" s="51"/>
      <c r="F49" s="65">
        <v>1.28</v>
      </c>
      <c r="G49" s="132">
        <v>1.107559359991769</v>
      </c>
      <c r="H49" s="51"/>
      <c r="I49" s="55"/>
      <c r="J49" s="51"/>
      <c r="K49" s="55"/>
      <c r="L49" s="55"/>
      <c r="M49" s="55"/>
      <c r="N49" s="130">
        <v>13.733786480000019</v>
      </c>
      <c r="O49" s="55"/>
      <c r="P49" s="55"/>
      <c r="Q49" s="55"/>
      <c r="R49" s="55">
        <f t="shared" si="5"/>
        <v>1.1937796799958846</v>
      </c>
      <c r="S49" s="55">
        <f t="shared" si="4"/>
        <v>0.17244064000823101</v>
      </c>
      <c r="T49" s="55">
        <f t="shared" si="2"/>
        <v>13.733786480000019</v>
      </c>
      <c r="U49" s="55">
        <f t="shared" si="3"/>
        <v>0</v>
      </c>
      <c r="V49" s="51"/>
      <c r="W49" s="51"/>
      <c r="X49" s="51"/>
      <c r="Y49" s="64">
        <v>9.5999999999999992E-3</v>
      </c>
      <c r="Z49" s="55"/>
      <c r="AA49" s="55"/>
      <c r="AB49" s="55"/>
    </row>
    <row r="50" spans="1:28" ht="15.75" thickBot="1">
      <c r="A50" s="76"/>
      <c r="B50" s="78" t="s">
        <v>16</v>
      </c>
      <c r="C50" s="52">
        <v>-6</v>
      </c>
      <c r="D50" s="51"/>
      <c r="E50" s="51"/>
      <c r="F50" s="64">
        <v>1.22</v>
      </c>
      <c r="G50" s="132">
        <v>0.92960414032728811</v>
      </c>
      <c r="H50" s="51"/>
      <c r="I50" s="55"/>
      <c r="J50" s="51"/>
      <c r="K50" s="55"/>
      <c r="L50" s="55"/>
      <c r="M50" s="55"/>
      <c r="N50" s="130">
        <v>1.4590847200000023</v>
      </c>
      <c r="O50" s="55"/>
      <c r="P50" s="55"/>
      <c r="Q50" s="55"/>
      <c r="R50" s="55">
        <f t="shared" si="5"/>
        <v>1.074802070163644</v>
      </c>
      <c r="S50" s="55">
        <f t="shared" si="4"/>
        <v>0.29039585967271186</v>
      </c>
      <c r="T50" s="55">
        <f t="shared" si="2"/>
        <v>1.4590847200000023</v>
      </c>
      <c r="U50" s="55">
        <f t="shared" si="3"/>
        <v>0</v>
      </c>
      <c r="V50" s="51"/>
      <c r="W50" s="51"/>
      <c r="X50" s="51"/>
      <c r="Y50" s="64">
        <v>5.8428999999999998E-3</v>
      </c>
      <c r="Z50" s="55"/>
      <c r="AA50" s="55"/>
      <c r="AB50" s="55"/>
    </row>
    <row r="51" spans="1:28" ht="15.75" thickBot="1">
      <c r="A51" s="76"/>
      <c r="B51" s="79"/>
      <c r="C51" s="52">
        <v>-4</v>
      </c>
      <c r="D51" s="51"/>
      <c r="E51" s="51"/>
      <c r="F51" s="65">
        <v>1.202</v>
      </c>
      <c r="G51" s="132">
        <v>0.9079911196709608</v>
      </c>
      <c r="H51" s="51"/>
      <c r="I51" s="55"/>
      <c r="J51" s="51"/>
      <c r="K51" s="55"/>
      <c r="L51" s="55"/>
      <c r="M51" s="55"/>
      <c r="N51" s="130">
        <v>2.2412971200000036</v>
      </c>
      <c r="O51" s="55"/>
      <c r="P51" s="55"/>
      <c r="Q51" s="55"/>
      <c r="R51" s="55">
        <f t="shared" si="5"/>
        <v>1.0549955598354803</v>
      </c>
      <c r="S51" s="55">
        <f t="shared" si="4"/>
        <v>0.29400888032903916</v>
      </c>
      <c r="T51" s="55">
        <f t="shared" si="2"/>
        <v>2.2412971200000036</v>
      </c>
      <c r="U51" s="55">
        <f t="shared" si="3"/>
        <v>0</v>
      </c>
      <c r="V51" s="51"/>
      <c r="W51" s="51"/>
      <c r="X51" s="51"/>
      <c r="Y51" s="64">
        <v>4.3286000000000002E-3</v>
      </c>
      <c r="Z51" s="55"/>
      <c r="AA51" s="55"/>
      <c r="AB51" s="55"/>
    </row>
    <row r="52" spans="1:28" ht="15.75" thickBot="1">
      <c r="A52" s="76"/>
      <c r="B52" s="79"/>
      <c r="C52" s="52">
        <v>-2</v>
      </c>
      <c r="D52" s="51"/>
      <c r="E52" s="51"/>
      <c r="F52" s="65">
        <v>1.23</v>
      </c>
      <c r="G52" s="132">
        <v>0.9631731005956814</v>
      </c>
      <c r="H52" s="51"/>
      <c r="I52" s="55"/>
      <c r="J52" s="51"/>
      <c r="K52" s="55"/>
      <c r="L52" s="55"/>
      <c r="M52" s="55"/>
      <c r="N52" s="130">
        <v>3.911296400000007</v>
      </c>
      <c r="O52" s="55"/>
      <c r="P52" s="55"/>
      <c r="Q52" s="55"/>
      <c r="R52" s="55">
        <f t="shared" si="5"/>
        <v>1.0965865502978407</v>
      </c>
      <c r="S52" s="55">
        <f t="shared" si="4"/>
        <v>0.26682689940431858</v>
      </c>
      <c r="T52" s="55">
        <f t="shared" si="2"/>
        <v>3.911296400000007</v>
      </c>
      <c r="U52" s="55">
        <f t="shared" si="3"/>
        <v>0</v>
      </c>
      <c r="V52" s="51"/>
      <c r="W52" s="51"/>
      <c r="X52" s="51"/>
      <c r="Y52" s="64">
        <v>2.5000000000000001E-3</v>
      </c>
      <c r="Z52" s="55"/>
      <c r="AA52" s="55"/>
      <c r="AB52" s="55"/>
    </row>
    <row r="53" spans="1:28" ht="15.75" thickBot="1">
      <c r="A53" s="76"/>
      <c r="B53" s="79"/>
      <c r="C53" s="52">
        <v>0</v>
      </c>
      <c r="D53" s="51"/>
      <c r="E53" s="51"/>
      <c r="F53" s="65">
        <v>1.18</v>
      </c>
      <c r="G53" s="132">
        <v>0.99884803111497433</v>
      </c>
      <c r="H53" s="51"/>
      <c r="I53" s="55"/>
      <c r="J53" s="51"/>
      <c r="K53" s="55"/>
      <c r="L53" s="55"/>
      <c r="M53" s="55"/>
      <c r="N53" s="130">
        <v>5.9855504000000073</v>
      </c>
      <c r="O53" s="55"/>
      <c r="P53" s="55"/>
      <c r="Q53" s="55"/>
      <c r="R53" s="55">
        <f t="shared" si="5"/>
        <v>1.089424015557487</v>
      </c>
      <c r="S53" s="55">
        <f t="shared" si="4"/>
        <v>0.1811519688850256</v>
      </c>
      <c r="T53" s="55">
        <f t="shared" si="2"/>
        <v>5.9855504000000073</v>
      </c>
      <c r="U53" s="55">
        <f t="shared" si="3"/>
        <v>0</v>
      </c>
      <c r="V53" s="51"/>
      <c r="W53" s="51"/>
      <c r="X53" s="51"/>
      <c r="Y53" s="64">
        <v>1.6142999999999999E-3</v>
      </c>
      <c r="Z53" s="55"/>
      <c r="AA53" s="55"/>
      <c r="AB53" s="55"/>
    </row>
    <row r="54" spans="1:28" ht="15.75" thickBot="1">
      <c r="A54" s="76"/>
      <c r="B54" s="79"/>
      <c r="C54" s="52">
        <v>2</v>
      </c>
      <c r="D54" s="51"/>
      <c r="E54" s="51"/>
      <c r="F54" s="65">
        <v>1.08</v>
      </c>
      <c r="G54" s="132">
        <v>0.99775439185412851</v>
      </c>
      <c r="H54" s="51"/>
      <c r="I54" s="55"/>
      <c r="J54" s="51"/>
      <c r="K54" s="55"/>
      <c r="L54" s="55"/>
      <c r="M54" s="55"/>
      <c r="N54" s="130">
        <v>7.8963069600000111</v>
      </c>
      <c r="O54" s="55"/>
      <c r="P54" s="55"/>
      <c r="Q54" s="55"/>
      <c r="R54" s="55">
        <f t="shared" si="5"/>
        <v>1.0388771959270642</v>
      </c>
      <c r="S54" s="55">
        <f t="shared" si="4"/>
        <v>8.2245608145871563E-2</v>
      </c>
      <c r="T54" s="55">
        <f t="shared" si="2"/>
        <v>7.8963069600000111</v>
      </c>
      <c r="U54" s="55">
        <f t="shared" si="3"/>
        <v>0</v>
      </c>
      <c r="V54" s="51"/>
      <c r="W54" s="51"/>
      <c r="X54" s="51"/>
      <c r="Y54" s="64">
        <v>1.3286000000000001E-3</v>
      </c>
      <c r="Z54" s="55"/>
      <c r="AA54" s="55"/>
      <c r="AB54" s="55"/>
    </row>
    <row r="55" spans="1:28" ht="15.75" thickBot="1">
      <c r="A55" s="76"/>
      <c r="B55" s="79"/>
      <c r="C55" s="52">
        <v>4</v>
      </c>
      <c r="D55" s="51"/>
      <c r="E55" s="51"/>
      <c r="F55" s="65">
        <v>1.18</v>
      </c>
      <c r="G55" s="132">
        <v>1.0041584196706457</v>
      </c>
      <c r="H55" s="51"/>
      <c r="I55" s="55"/>
      <c r="J55" s="51"/>
      <c r="K55" s="55"/>
      <c r="L55" s="55"/>
      <c r="M55" s="55"/>
      <c r="N55" s="130">
        <v>9.9581019200000167</v>
      </c>
      <c r="O55" s="55"/>
      <c r="P55" s="55"/>
      <c r="Q55" s="55"/>
      <c r="R55" s="55">
        <f t="shared" si="5"/>
        <v>1.0920792098353229</v>
      </c>
      <c r="S55" s="55">
        <f t="shared" si="4"/>
        <v>0.17584158032935426</v>
      </c>
      <c r="T55" s="55">
        <f t="shared" si="2"/>
        <v>9.9581019200000167</v>
      </c>
      <c r="U55" s="55">
        <f t="shared" si="3"/>
        <v>0</v>
      </c>
      <c r="V55" s="51"/>
      <c r="W55" s="51"/>
      <c r="X55" s="51"/>
      <c r="Y55" s="64">
        <v>9.857100000000001E-4</v>
      </c>
      <c r="Z55" s="55"/>
      <c r="AA55" s="55"/>
      <c r="AB55" s="55"/>
    </row>
    <row r="56" spans="1:28" ht="15.75" thickBot="1">
      <c r="A56" s="76"/>
      <c r="B56" s="79"/>
      <c r="C56" s="52">
        <v>6</v>
      </c>
      <c r="D56" s="51"/>
      <c r="E56" s="51"/>
      <c r="F56" s="65">
        <v>1.1599999999999999</v>
      </c>
      <c r="G56" s="132">
        <v>1.0075482301168002</v>
      </c>
      <c r="H56" s="51"/>
      <c r="I56" s="55"/>
      <c r="J56" s="51"/>
      <c r="K56" s="55"/>
      <c r="L56" s="55"/>
      <c r="M56" s="55"/>
      <c r="N56" s="130">
        <v>12.030869680000016</v>
      </c>
      <c r="O56" s="55"/>
      <c r="P56" s="55"/>
      <c r="Q56" s="55"/>
      <c r="R56" s="55">
        <f t="shared" si="5"/>
        <v>1.0837741150584002</v>
      </c>
      <c r="S56" s="55">
        <f t="shared" si="4"/>
        <v>0.15245176988319975</v>
      </c>
      <c r="T56" s="55">
        <f t="shared" si="2"/>
        <v>12.030869680000016</v>
      </c>
      <c r="U56" s="55">
        <f t="shared" si="3"/>
        <v>0</v>
      </c>
      <c r="V56" s="51"/>
      <c r="W56" s="51"/>
      <c r="X56" s="51"/>
      <c r="Y56" s="64">
        <v>6.7142999999999999E-4</v>
      </c>
      <c r="Z56" s="55"/>
      <c r="AA56" s="55"/>
      <c r="AB56" s="55"/>
    </row>
    <row r="57" spans="1:28" ht="15.75" thickBot="1">
      <c r="A57" s="76"/>
      <c r="B57" s="79"/>
      <c r="C57" s="52">
        <v>8</v>
      </c>
      <c r="D57" s="51"/>
      <c r="E57" s="51"/>
      <c r="F57" s="65">
        <v>1.08</v>
      </c>
      <c r="G57" s="132">
        <v>1.001682755900839</v>
      </c>
      <c r="H57" s="51"/>
      <c r="I57" s="55"/>
      <c r="J57" s="51"/>
      <c r="K57" s="55"/>
      <c r="L57" s="55"/>
      <c r="M57" s="55"/>
      <c r="N57" s="130">
        <v>14.186885360000021</v>
      </c>
      <c r="O57" s="55"/>
      <c r="P57" s="55"/>
      <c r="Q57" s="55"/>
      <c r="R57" s="55">
        <f t="shared" si="5"/>
        <v>1.0408413779504195</v>
      </c>
      <c r="S57" s="55">
        <f t="shared" si="4"/>
        <v>7.8317244099161076E-2</v>
      </c>
      <c r="T57" s="55">
        <f t="shared" si="2"/>
        <v>14.186885360000021</v>
      </c>
      <c r="U57" s="55">
        <f t="shared" si="3"/>
        <v>0</v>
      </c>
      <c r="V57" s="51"/>
      <c r="W57" s="51"/>
      <c r="X57" s="51"/>
      <c r="Y57" s="64">
        <v>1.4286E-4</v>
      </c>
      <c r="Z57" s="55"/>
      <c r="AA57" s="55"/>
      <c r="AB57" s="55"/>
    </row>
    <row r="58" spans="1:28" ht="15.75" thickBot="1">
      <c r="A58" s="76"/>
      <c r="B58" s="79"/>
      <c r="C58" s="52">
        <v>10</v>
      </c>
      <c r="D58" s="51"/>
      <c r="E58" s="51"/>
      <c r="F58" s="65">
        <v>1.1000000000000001</v>
      </c>
      <c r="G58" s="132">
        <v>0.99650407411369213</v>
      </c>
      <c r="H58" s="51"/>
      <c r="I58" s="55"/>
      <c r="J58" s="51"/>
      <c r="K58" s="55"/>
      <c r="L58" s="55"/>
      <c r="M58" s="55"/>
      <c r="N58" s="130">
        <v>16.533630080000016</v>
      </c>
      <c r="O58" s="55"/>
      <c r="P58" s="55"/>
      <c r="Q58" s="55"/>
      <c r="R58" s="55">
        <f t="shared" si="5"/>
        <v>1.0482520370568462</v>
      </c>
      <c r="S58" s="55">
        <f t="shared" si="4"/>
        <v>0.10349592588630796</v>
      </c>
      <c r="T58" s="55">
        <f t="shared" si="2"/>
        <v>16.533630080000016</v>
      </c>
      <c r="U58" s="55">
        <f t="shared" si="3"/>
        <v>0</v>
      </c>
      <c r="V58" s="51"/>
      <c r="W58" s="51"/>
      <c r="X58" s="51"/>
      <c r="Y58" s="64">
        <v>0</v>
      </c>
      <c r="Z58" s="55"/>
      <c r="AA58" s="55"/>
      <c r="AB58" s="55"/>
    </row>
    <row r="59" spans="1:28" ht="15.75" thickBot="1">
      <c r="A59" s="75" t="s">
        <v>19</v>
      </c>
      <c r="B59" s="78" t="s">
        <v>15</v>
      </c>
      <c r="C59" s="52">
        <v>-6</v>
      </c>
      <c r="D59" s="51"/>
      <c r="E59" s="51"/>
      <c r="F59" s="55"/>
      <c r="G59" s="51"/>
      <c r="H59" s="51"/>
      <c r="I59" s="55"/>
      <c r="J59" s="51"/>
      <c r="K59" s="55"/>
      <c r="L59" s="55"/>
      <c r="M59" s="55"/>
      <c r="N59" s="130">
        <v>1.0476139200000014</v>
      </c>
      <c r="O59" s="55"/>
      <c r="P59" s="58">
        <v>1.1899</v>
      </c>
      <c r="Q59" s="55"/>
      <c r="R59" s="55"/>
      <c r="S59" s="55"/>
      <c r="T59" s="55"/>
      <c r="U59" s="55"/>
      <c r="V59" s="51"/>
      <c r="W59" s="51">
        <v>0.28999999999999998</v>
      </c>
      <c r="X59" s="51"/>
      <c r="Y59" s="55"/>
      <c r="Z59" s="55"/>
      <c r="AA59" s="55"/>
      <c r="AB59" s="55"/>
    </row>
    <row r="60" spans="1:28" ht="15.75" thickBot="1">
      <c r="A60" s="76"/>
      <c r="B60" s="79"/>
      <c r="C60" s="52">
        <v>-4</v>
      </c>
      <c r="D60" s="51"/>
      <c r="E60" s="51"/>
      <c r="F60" s="55"/>
      <c r="G60" s="51"/>
      <c r="H60" s="51"/>
      <c r="I60" s="55"/>
      <c r="J60" s="51"/>
      <c r="K60" s="55"/>
      <c r="L60" s="55">
        <v>1.8331</v>
      </c>
      <c r="M60" s="55"/>
      <c r="N60" s="130">
        <v>1.509595600000003</v>
      </c>
      <c r="O60" s="55"/>
      <c r="P60" s="59">
        <v>2.0379999999999998</v>
      </c>
      <c r="Q60" s="55"/>
      <c r="R60" s="55"/>
      <c r="S60" s="55"/>
      <c r="T60" s="55"/>
      <c r="U60" s="55"/>
      <c r="V60" s="51"/>
      <c r="W60" s="51">
        <v>0.23</v>
      </c>
      <c r="X60" s="51"/>
      <c r="Y60" s="55"/>
      <c r="Z60" s="55"/>
      <c r="AA60" s="55"/>
      <c r="AB60" s="55"/>
    </row>
    <row r="61" spans="1:28" ht="15.75" thickBot="1">
      <c r="A61" s="76"/>
      <c r="B61" s="80"/>
      <c r="C61" s="52">
        <v>-2</v>
      </c>
      <c r="D61" s="51"/>
      <c r="E61" s="51"/>
      <c r="F61" s="55"/>
      <c r="G61" s="51"/>
      <c r="H61" s="51"/>
      <c r="I61" s="55"/>
      <c r="J61" s="51"/>
      <c r="K61" s="55"/>
      <c r="L61" s="55">
        <v>2.7789000000000001</v>
      </c>
      <c r="M61" s="55"/>
      <c r="N61" s="130">
        <v>2.3010319200000033</v>
      </c>
      <c r="O61" s="55"/>
      <c r="P61" s="59">
        <v>3.0928</v>
      </c>
      <c r="Q61" s="55"/>
      <c r="R61" s="55"/>
      <c r="S61" s="55"/>
      <c r="T61" s="55"/>
      <c r="U61" s="55"/>
      <c r="V61" s="51"/>
      <c r="W61" s="51">
        <v>0.23</v>
      </c>
      <c r="X61" s="51"/>
      <c r="Y61" s="55"/>
      <c r="Z61" s="55"/>
      <c r="AA61" s="55"/>
      <c r="AB61" s="55"/>
    </row>
    <row r="62" spans="1:28" ht="15.75" thickBot="1">
      <c r="A62" s="76"/>
      <c r="B62" s="80"/>
      <c r="C62" s="52">
        <v>0</v>
      </c>
      <c r="D62" s="51"/>
      <c r="E62" s="51"/>
      <c r="F62" s="55"/>
      <c r="G62" s="51"/>
      <c r="H62" s="51"/>
      <c r="I62" s="55"/>
      <c r="J62" s="51"/>
      <c r="K62" s="55"/>
      <c r="L62" s="55">
        <v>4.0663999999999998</v>
      </c>
      <c r="M62" s="55"/>
      <c r="N62" s="130">
        <v>3.5057646400000055</v>
      </c>
      <c r="O62" s="55"/>
      <c r="P62" s="59">
        <v>4.1555</v>
      </c>
      <c r="Q62" s="55"/>
      <c r="R62" s="55"/>
      <c r="S62" s="55"/>
      <c r="T62" s="55"/>
      <c r="U62" s="55"/>
      <c r="V62" s="51"/>
      <c r="W62" s="51">
        <v>0.24</v>
      </c>
      <c r="X62" s="51"/>
      <c r="Y62" s="55"/>
      <c r="Z62" s="55"/>
      <c r="AA62" s="55"/>
      <c r="AB62" s="55"/>
    </row>
    <row r="63" spans="1:28" ht="15.75" thickBot="1">
      <c r="A63" s="76"/>
      <c r="B63" s="80"/>
      <c r="C63" s="52">
        <v>2</v>
      </c>
      <c r="D63" s="51"/>
      <c r="E63" s="51"/>
      <c r="F63" s="55"/>
      <c r="G63" s="51"/>
      <c r="H63" s="51"/>
      <c r="I63" s="55"/>
      <c r="J63" s="51"/>
      <c r="K63" s="55"/>
      <c r="L63" s="55">
        <v>5.6163999999999996</v>
      </c>
      <c r="M63" s="55"/>
      <c r="N63" s="130">
        <v>5.0589327200000058</v>
      </c>
      <c r="O63" s="55"/>
      <c r="P63" s="59">
        <v>5.2702999999999998</v>
      </c>
      <c r="Q63" s="55"/>
      <c r="R63" s="55"/>
      <c r="S63" s="55"/>
      <c r="T63" s="55"/>
      <c r="U63" s="55"/>
      <c r="V63" s="51"/>
      <c r="W63" s="51">
        <v>0.25</v>
      </c>
      <c r="X63" s="51"/>
      <c r="Y63" s="55"/>
      <c r="Z63" s="55"/>
      <c r="AA63" s="55"/>
      <c r="AB63" s="55"/>
    </row>
    <row r="64" spans="1:28" ht="15.75" thickBot="1">
      <c r="A64" s="76"/>
      <c r="B64" s="80"/>
      <c r="C64" s="52">
        <v>4</v>
      </c>
      <c r="D64" s="51"/>
      <c r="E64" s="51"/>
      <c r="F64" s="55"/>
      <c r="G64" s="51"/>
      <c r="H64" s="51"/>
      <c r="I64" s="55"/>
      <c r="J64" s="51"/>
      <c r="K64" s="55"/>
      <c r="L64" s="55">
        <v>7.5362999999999998</v>
      </c>
      <c r="M64" s="55"/>
      <c r="N64" s="130">
        <v>6.7698009600000084</v>
      </c>
      <c r="O64" s="55"/>
      <c r="P64" s="55">
        <v>6.5637999999999996</v>
      </c>
      <c r="Q64" s="55"/>
      <c r="R64" s="55"/>
      <c r="S64" s="55"/>
      <c r="T64" s="55"/>
      <c r="U64" s="55"/>
      <c r="V64" s="51"/>
      <c r="W64" s="51">
        <v>0.24</v>
      </c>
      <c r="X64" s="51"/>
      <c r="Y64" s="55"/>
      <c r="Z64" s="55"/>
      <c r="AA64" s="55"/>
      <c r="AB64" s="55"/>
    </row>
    <row r="65" spans="1:28" ht="15.75" thickBot="1">
      <c r="A65" s="76"/>
      <c r="B65" s="80"/>
      <c r="C65" s="52">
        <v>6</v>
      </c>
      <c r="D65" s="51"/>
      <c r="E65" s="51"/>
      <c r="F65" s="55"/>
      <c r="G65" s="51"/>
      <c r="H65" s="51"/>
      <c r="I65" s="55"/>
      <c r="J65" s="51"/>
      <c r="K65" s="55"/>
      <c r="L65" s="55">
        <v>9.7266999999999992</v>
      </c>
      <c r="M65" s="55"/>
      <c r="N65" s="130">
        <v>8.4902060000000148</v>
      </c>
      <c r="O65" s="55"/>
      <c r="P65" s="59">
        <v>8.0396000000000001</v>
      </c>
      <c r="Q65" s="55"/>
      <c r="R65" s="55"/>
      <c r="S65" s="55"/>
      <c r="T65" s="55"/>
      <c r="U65" s="55"/>
      <c r="V65" s="51"/>
      <c r="W65" s="51">
        <v>0.25</v>
      </c>
      <c r="X65" s="51"/>
      <c r="Y65" s="55"/>
      <c r="Z65" s="55"/>
      <c r="AA65" s="55"/>
      <c r="AB65" s="55"/>
    </row>
    <row r="66" spans="1:28" ht="15.75" thickBot="1">
      <c r="A66" s="76"/>
      <c r="B66" s="80"/>
      <c r="C66" s="52">
        <v>8</v>
      </c>
      <c r="D66" s="51"/>
      <c r="E66" s="51"/>
      <c r="F66" s="55"/>
      <c r="G66" s="51"/>
      <c r="H66" s="51"/>
      <c r="I66" s="55"/>
      <c r="J66" s="51"/>
      <c r="K66" s="55"/>
      <c r="L66" s="55">
        <v>12.052899999999999</v>
      </c>
      <c r="M66" s="55"/>
      <c r="N66" s="130">
        <v>10.298234400000013</v>
      </c>
      <c r="O66" s="55"/>
      <c r="P66" s="59">
        <v>9.7725000000000009</v>
      </c>
      <c r="Q66" s="55"/>
      <c r="R66" s="55"/>
      <c r="S66" s="55"/>
      <c r="T66" s="55"/>
      <c r="U66" s="55"/>
      <c r="V66" s="51"/>
      <c r="W66" s="51">
        <v>0.24</v>
      </c>
      <c r="X66" s="51"/>
      <c r="Y66" s="55"/>
      <c r="Z66" s="55"/>
      <c r="AA66" s="55"/>
      <c r="AB66" s="55"/>
    </row>
    <row r="67" spans="1:28" ht="15.75" thickBot="1">
      <c r="A67" s="76"/>
      <c r="B67" s="80"/>
      <c r="C67" s="52">
        <v>10</v>
      </c>
      <c r="D67" s="51"/>
      <c r="E67" s="51"/>
      <c r="F67" s="55"/>
      <c r="G67" s="51"/>
      <c r="H67" s="51"/>
      <c r="I67" s="55"/>
      <c r="J67" s="51"/>
      <c r="K67" s="55"/>
      <c r="L67" s="55">
        <v>14.590400000000001</v>
      </c>
      <c r="M67" s="55"/>
      <c r="N67" s="130">
        <v>12.400045520000015</v>
      </c>
      <c r="O67" s="55"/>
      <c r="P67" s="59">
        <v>11.3851</v>
      </c>
      <c r="Q67" s="55"/>
      <c r="R67" s="55"/>
      <c r="S67" s="55"/>
      <c r="T67" s="55"/>
      <c r="U67" s="55"/>
      <c r="V67" s="51"/>
      <c r="W67" s="51">
        <v>0.23</v>
      </c>
      <c r="X67" s="51"/>
      <c r="Y67" s="55"/>
      <c r="Z67" s="55"/>
      <c r="AA67" s="55"/>
      <c r="AB67" s="55"/>
    </row>
    <row r="68" spans="1:28" ht="15.75" thickBot="1">
      <c r="A68" s="76"/>
      <c r="B68" s="81" t="s">
        <v>16</v>
      </c>
      <c r="C68" s="52">
        <v>-6</v>
      </c>
      <c r="D68" s="51"/>
      <c r="E68" s="51"/>
      <c r="F68" s="55"/>
      <c r="G68" s="51"/>
      <c r="H68" s="51"/>
      <c r="I68" s="55"/>
      <c r="J68" s="51"/>
      <c r="K68" s="55"/>
      <c r="L68" s="55"/>
      <c r="M68" s="55"/>
      <c r="N68" s="130">
        <v>1.5695764000000028</v>
      </c>
      <c r="O68" s="55"/>
      <c r="P68" s="55"/>
      <c r="Q68" s="55"/>
      <c r="R68" s="55"/>
      <c r="S68" s="55"/>
      <c r="T68" s="55"/>
      <c r="U68" s="55"/>
      <c r="V68" s="51"/>
      <c r="W68" s="51">
        <v>0.24</v>
      </c>
      <c r="X68" s="51"/>
      <c r="Y68" s="55"/>
      <c r="Z68" s="55"/>
      <c r="AA68" s="55"/>
      <c r="AB68" s="55"/>
    </row>
    <row r="69" spans="1:28" ht="15.75" thickBot="1">
      <c r="A69" s="76"/>
      <c r="B69" s="79"/>
      <c r="C69" s="52">
        <v>-4</v>
      </c>
      <c r="D69" s="51"/>
      <c r="E69" s="51"/>
      <c r="F69" s="55"/>
      <c r="G69" s="51"/>
      <c r="H69" s="51"/>
      <c r="I69" s="55"/>
      <c r="J69" s="51"/>
      <c r="K69" s="55"/>
      <c r="L69" s="55">
        <v>4.2233000000000001</v>
      </c>
      <c r="M69" s="55"/>
      <c r="N69" s="130">
        <v>2.4684130400000037</v>
      </c>
      <c r="O69" s="55"/>
      <c r="P69" s="55"/>
      <c r="Q69" s="55"/>
      <c r="R69" s="55"/>
      <c r="S69" s="55"/>
      <c r="T69" s="55"/>
      <c r="U69" s="55"/>
      <c r="V69" s="51"/>
      <c r="W69" s="51">
        <v>0.24</v>
      </c>
      <c r="X69" s="51"/>
      <c r="Y69" s="55"/>
      <c r="Z69" s="55"/>
      <c r="AA69" s="55"/>
      <c r="AB69" s="55"/>
    </row>
    <row r="70" spans="1:28" ht="15.75" thickBot="1">
      <c r="A70" s="76"/>
      <c r="B70" s="79"/>
      <c r="C70" s="52">
        <v>-2</v>
      </c>
      <c r="D70" s="51"/>
      <c r="E70" s="51"/>
      <c r="F70" s="55"/>
      <c r="G70" s="51"/>
      <c r="H70" s="51"/>
      <c r="I70" s="55"/>
      <c r="J70" s="51"/>
      <c r="K70" s="55"/>
      <c r="L70" s="55">
        <v>5.8136999999999999</v>
      </c>
      <c r="M70" s="55"/>
      <c r="N70" s="130">
        <v>4.0608447200000057</v>
      </c>
      <c r="O70" s="55"/>
      <c r="P70" s="55"/>
      <c r="Q70" s="55"/>
      <c r="R70" s="55"/>
      <c r="S70" s="55"/>
      <c r="T70" s="55"/>
      <c r="U70" s="55"/>
      <c r="V70" s="51"/>
      <c r="W70" s="51">
        <v>0.25</v>
      </c>
      <c r="X70" s="51"/>
      <c r="Y70" s="55"/>
      <c r="Z70" s="55"/>
      <c r="AA70" s="55"/>
      <c r="AB70" s="55"/>
    </row>
    <row r="71" spans="1:28" ht="15.75" thickBot="1">
      <c r="A71" s="76"/>
      <c r="B71" s="79"/>
      <c r="C71" s="52">
        <v>0</v>
      </c>
      <c r="D71" s="51"/>
      <c r="E71" s="51"/>
      <c r="F71" s="55"/>
      <c r="G71" s="51"/>
      <c r="H71" s="51"/>
      <c r="I71" s="55"/>
      <c r="J71" s="51"/>
      <c r="K71" s="55"/>
      <c r="L71" s="55">
        <v>7.5883000000000003</v>
      </c>
      <c r="M71" s="55"/>
      <c r="N71" s="130">
        <v>5.9924535200000095</v>
      </c>
      <c r="O71" s="55"/>
      <c r="P71" s="55"/>
      <c r="Q71" s="55"/>
      <c r="R71" s="55"/>
      <c r="S71" s="55"/>
      <c r="T71" s="55"/>
      <c r="U71" s="55"/>
      <c r="V71" s="51"/>
      <c r="W71" s="51">
        <v>0.25</v>
      </c>
      <c r="X71" s="51"/>
      <c r="Y71" s="55"/>
      <c r="Z71" s="55"/>
      <c r="AA71" s="55"/>
      <c r="AB71" s="55"/>
    </row>
    <row r="72" spans="1:28" ht="15.75" thickBot="1">
      <c r="A72" s="76"/>
      <c r="B72" s="79"/>
      <c r="C72" s="52">
        <v>2</v>
      </c>
      <c r="D72" s="51"/>
      <c r="E72" s="51"/>
      <c r="F72" s="55"/>
      <c r="G72" s="51"/>
      <c r="H72" s="51"/>
      <c r="I72" s="55"/>
      <c r="J72" s="51"/>
      <c r="K72" s="55"/>
      <c r="L72" s="55">
        <v>9.9369999999999994</v>
      </c>
      <c r="M72" s="55"/>
      <c r="N72" s="130">
        <v>7.9140788800000088</v>
      </c>
      <c r="O72" s="55"/>
      <c r="P72" s="55"/>
      <c r="Q72" s="55"/>
      <c r="R72" s="55"/>
      <c r="S72" s="55"/>
      <c r="T72" s="55"/>
      <c r="U72" s="55"/>
      <c r="V72" s="51"/>
      <c r="W72" s="51">
        <v>0.25</v>
      </c>
      <c r="X72" s="51"/>
      <c r="Y72" s="55"/>
      <c r="Z72" s="55"/>
      <c r="AA72" s="55"/>
      <c r="AB72" s="55"/>
    </row>
    <row r="73" spans="1:28" ht="15.75" thickBot="1">
      <c r="A73" s="76"/>
      <c r="B73" s="79"/>
      <c r="C73" s="52">
        <v>4</v>
      </c>
      <c r="D73" s="51"/>
      <c r="E73" s="51"/>
      <c r="F73" s="55"/>
      <c r="G73" s="51"/>
      <c r="H73" s="51"/>
      <c r="I73" s="55"/>
      <c r="J73" s="51"/>
      <c r="K73" s="55"/>
      <c r="L73" s="55">
        <v>12.1228</v>
      </c>
      <c r="M73" s="55"/>
      <c r="N73" s="130">
        <v>9.9168634400000126</v>
      </c>
      <c r="O73" s="55"/>
      <c r="P73" s="55"/>
      <c r="Q73" s="55"/>
      <c r="R73" s="55"/>
      <c r="S73" s="55"/>
      <c r="T73" s="55"/>
      <c r="U73" s="55"/>
      <c r="V73" s="51"/>
      <c r="W73" s="51">
        <v>0.25</v>
      </c>
      <c r="X73" s="51"/>
      <c r="Y73" s="55"/>
      <c r="Z73" s="55"/>
      <c r="AA73" s="55"/>
      <c r="AB73" s="55"/>
    </row>
    <row r="74" spans="1:28" ht="15.75" thickBot="1">
      <c r="A74" s="76"/>
      <c r="B74" s="79"/>
      <c r="C74" s="52">
        <v>6</v>
      </c>
      <c r="D74" s="51"/>
      <c r="E74" s="51"/>
      <c r="F74" s="55"/>
      <c r="G74" s="51"/>
      <c r="H74" s="51"/>
      <c r="I74" s="55"/>
      <c r="J74" s="51"/>
      <c r="K74" s="55"/>
      <c r="L74" s="55">
        <v>14.5663</v>
      </c>
      <c r="M74" s="55"/>
      <c r="N74" s="130">
        <v>11.940738240000019</v>
      </c>
      <c r="O74" s="55"/>
      <c r="P74" s="55"/>
      <c r="Q74" s="55"/>
      <c r="R74" s="55"/>
      <c r="S74" s="55"/>
      <c r="T74" s="55"/>
      <c r="U74" s="55"/>
      <c r="V74" s="51"/>
      <c r="W74" s="51">
        <v>0.24</v>
      </c>
      <c r="X74" s="51"/>
      <c r="Y74" s="55"/>
      <c r="Z74" s="55"/>
      <c r="AA74" s="55"/>
      <c r="AB74" s="55"/>
    </row>
    <row r="75" spans="1:28" ht="15.75" thickBot="1">
      <c r="A75" s="76"/>
      <c r="B75" s="79"/>
      <c r="C75" s="52">
        <v>8</v>
      </c>
      <c r="D75" s="51"/>
      <c r="E75" s="51"/>
      <c r="F75" s="55"/>
      <c r="G75" s="51"/>
      <c r="H75" s="51"/>
      <c r="I75" s="55"/>
      <c r="J75" s="51"/>
      <c r="K75" s="55"/>
      <c r="L75" s="55">
        <v>17.415700000000001</v>
      </c>
      <c r="M75" s="55"/>
      <c r="N75" s="130">
        <v>14.16305240000003</v>
      </c>
      <c r="O75" s="55"/>
      <c r="P75" s="55"/>
      <c r="Q75" s="55"/>
      <c r="R75" s="55"/>
      <c r="S75" s="55"/>
      <c r="T75" s="55"/>
      <c r="U75" s="55"/>
      <c r="V75" s="51"/>
      <c r="W75" s="51">
        <v>0.24</v>
      </c>
      <c r="X75" s="51"/>
      <c r="Y75" s="55"/>
      <c r="Z75" s="55"/>
      <c r="AA75" s="55"/>
      <c r="AB75" s="55"/>
    </row>
    <row r="76" spans="1:28" ht="15.75" thickBot="1">
      <c r="A76" s="77"/>
      <c r="B76" s="82"/>
      <c r="C76" s="52">
        <v>10</v>
      </c>
      <c r="D76" s="51"/>
      <c r="E76" s="51"/>
      <c r="F76" s="55"/>
      <c r="G76" s="51"/>
      <c r="H76" s="51"/>
      <c r="I76" s="55"/>
      <c r="J76" s="51"/>
      <c r="K76" s="55"/>
      <c r="L76" s="55">
        <v>20.895900000000001</v>
      </c>
      <c r="M76" s="55"/>
      <c r="N76" s="130">
        <v>16.591633200000022</v>
      </c>
      <c r="O76" s="55"/>
      <c r="P76" s="55"/>
      <c r="Q76" s="55"/>
      <c r="R76" s="55"/>
      <c r="S76" s="55"/>
      <c r="T76" s="55"/>
      <c r="U76" s="55"/>
      <c r="V76" s="51"/>
      <c r="W76" s="51">
        <v>0.22</v>
      </c>
      <c r="X76" s="51"/>
      <c r="Y76" s="55"/>
      <c r="Z76" s="55"/>
      <c r="AA76" s="55"/>
      <c r="AB76" s="55"/>
    </row>
  </sheetData>
  <mergeCells count="22">
    <mergeCell ref="A23:A40"/>
    <mergeCell ref="R2:R3"/>
    <mergeCell ref="S2:S3"/>
    <mergeCell ref="T2:T3"/>
    <mergeCell ref="D2:J3"/>
    <mergeCell ref="K2:Q3"/>
    <mergeCell ref="V2:AB3"/>
    <mergeCell ref="C2:C3"/>
    <mergeCell ref="A59:A76"/>
    <mergeCell ref="B59:B67"/>
    <mergeCell ref="B68:B76"/>
    <mergeCell ref="B2:B4"/>
    <mergeCell ref="A2:A4"/>
    <mergeCell ref="A41:A58"/>
    <mergeCell ref="B41:B49"/>
    <mergeCell ref="B50:B58"/>
    <mergeCell ref="A5:A22"/>
    <mergeCell ref="B5:B13"/>
    <mergeCell ref="B14:B22"/>
    <mergeCell ref="B23:B31"/>
    <mergeCell ref="U2:U3"/>
    <mergeCell ref="B32:B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EF37-973E-44B0-9683-6765995E4DB1}">
  <dimension ref="A5:AD94"/>
  <sheetViews>
    <sheetView tabSelected="1" zoomScale="80" zoomScaleNormal="80" workbookViewId="0">
      <selection activeCell="T43" sqref="T43"/>
    </sheetView>
  </sheetViews>
  <sheetFormatPr defaultRowHeight="15"/>
  <cols>
    <col min="1" max="1" width="21.42578125" customWidth="1"/>
    <col min="27" max="27" width="9.140625" customWidth="1"/>
  </cols>
  <sheetData>
    <row r="5" spans="1:30" ht="15.6" customHeight="1" thickBot="1"/>
    <row r="6" spans="1:30" ht="42.6" customHeight="1">
      <c r="A6" s="86" t="s">
        <v>0</v>
      </c>
      <c r="B6" s="83" t="s">
        <v>1</v>
      </c>
      <c r="C6" s="73" t="s">
        <v>2</v>
      </c>
      <c r="D6" s="67" t="s">
        <v>5</v>
      </c>
      <c r="E6" s="96"/>
      <c r="F6" s="96"/>
      <c r="G6" s="96"/>
      <c r="H6" s="96"/>
      <c r="I6" s="96"/>
      <c r="J6" s="96"/>
      <c r="K6" s="96"/>
      <c r="L6" s="97"/>
      <c r="M6" s="67" t="s">
        <v>4</v>
      </c>
      <c r="N6" s="68"/>
      <c r="O6" s="68"/>
      <c r="P6" s="68"/>
      <c r="Q6" s="68"/>
      <c r="R6" s="68"/>
      <c r="S6" s="68"/>
      <c r="T6" s="68"/>
      <c r="U6" s="69"/>
      <c r="V6" s="67" t="s">
        <v>3</v>
      </c>
      <c r="W6" s="96"/>
      <c r="X6" s="96"/>
      <c r="Y6" s="96"/>
      <c r="Z6" s="96"/>
      <c r="AA6" s="96"/>
      <c r="AB6" s="96"/>
      <c r="AC6" s="96"/>
      <c r="AD6" s="97"/>
    </row>
    <row r="7" spans="1:30" ht="36" customHeight="1" thickBot="1">
      <c r="A7" s="87"/>
      <c r="B7" s="84"/>
      <c r="C7" s="74"/>
      <c r="D7" s="98"/>
      <c r="E7" s="99"/>
      <c r="F7" s="99"/>
      <c r="G7" s="99"/>
      <c r="H7" s="99"/>
      <c r="I7" s="99"/>
      <c r="J7" s="99"/>
      <c r="K7" s="99"/>
      <c r="L7" s="100"/>
      <c r="M7" s="70"/>
      <c r="N7" s="71"/>
      <c r="O7" s="71"/>
      <c r="P7" s="71"/>
      <c r="Q7" s="71"/>
      <c r="R7" s="71"/>
      <c r="S7" s="71"/>
      <c r="T7" s="71"/>
      <c r="U7" s="72"/>
      <c r="V7" s="98"/>
      <c r="W7" s="99"/>
      <c r="X7" s="99"/>
      <c r="Y7" s="99"/>
      <c r="Z7" s="99"/>
      <c r="AA7" s="99"/>
      <c r="AB7" s="99"/>
      <c r="AC7" s="99"/>
      <c r="AD7" s="100"/>
    </row>
    <row r="8" spans="1:30" ht="15.75" thickBot="1">
      <c r="A8" s="88"/>
      <c r="B8" s="85"/>
      <c r="C8" s="52" t="s">
        <v>6</v>
      </c>
      <c r="D8" s="52" t="s">
        <v>7</v>
      </c>
      <c r="E8" s="52" t="s">
        <v>20</v>
      </c>
      <c r="F8" s="52" t="s">
        <v>21</v>
      </c>
      <c r="G8" s="52" t="s">
        <v>8</v>
      </c>
      <c r="H8" s="52" t="s">
        <v>9</v>
      </c>
      <c r="I8" s="52" t="s">
        <v>10</v>
      </c>
      <c r="J8" s="52" t="s">
        <v>11</v>
      </c>
      <c r="K8" s="52" t="s">
        <v>12</v>
      </c>
      <c r="L8" s="52" t="s">
        <v>13</v>
      </c>
      <c r="M8" s="52" t="s">
        <v>7</v>
      </c>
      <c r="N8" s="52" t="s">
        <v>20</v>
      </c>
      <c r="O8" s="52" t="s">
        <v>21</v>
      </c>
      <c r="P8" s="52" t="s">
        <v>8</v>
      </c>
      <c r="Q8" s="52" t="s">
        <v>9</v>
      </c>
      <c r="R8" s="52" t="s">
        <v>10</v>
      </c>
      <c r="S8" s="52" t="s">
        <v>11</v>
      </c>
      <c r="T8" s="52" t="s">
        <v>12</v>
      </c>
      <c r="U8" s="52" t="s">
        <v>13</v>
      </c>
      <c r="V8" s="52" t="s">
        <v>7</v>
      </c>
      <c r="W8" s="52" t="s">
        <v>20</v>
      </c>
      <c r="X8" s="52" t="s">
        <v>21</v>
      </c>
      <c r="Y8" s="52" t="s">
        <v>8</v>
      </c>
      <c r="Z8" s="52" t="s">
        <v>9</v>
      </c>
      <c r="AA8" s="52" t="s">
        <v>10</v>
      </c>
      <c r="AB8" s="52" t="s">
        <v>11</v>
      </c>
      <c r="AC8" s="52" t="s">
        <v>12</v>
      </c>
      <c r="AD8" s="52" t="s">
        <v>13</v>
      </c>
    </row>
    <row r="9" spans="1:30" ht="15.75" thickBot="1">
      <c r="A9" s="105" t="s">
        <v>17</v>
      </c>
      <c r="B9" s="69" t="s">
        <v>15</v>
      </c>
      <c r="C9" s="52">
        <v>-6</v>
      </c>
      <c r="D9" s="51"/>
      <c r="E9" s="51"/>
      <c r="F9" s="51"/>
      <c r="G9" s="51"/>
      <c r="H9" s="51"/>
      <c r="I9" s="130">
        <v>8.7804262400000326</v>
      </c>
      <c r="J9" s="51"/>
      <c r="K9" s="51"/>
      <c r="L9" s="51"/>
      <c r="M9" s="51"/>
      <c r="N9" s="51"/>
      <c r="O9" s="51"/>
      <c r="P9" s="51"/>
      <c r="Q9" s="51"/>
      <c r="R9" s="55">
        <v>3.4708999999999997E-2</v>
      </c>
      <c r="S9" s="51"/>
      <c r="T9" s="51"/>
      <c r="U9" s="51"/>
      <c r="V9" s="51"/>
      <c r="W9" s="51"/>
      <c r="X9" s="51"/>
      <c r="Y9" s="51"/>
      <c r="Z9" s="51"/>
      <c r="AA9" s="130">
        <v>2.6841204528804794</v>
      </c>
      <c r="AB9" s="51"/>
      <c r="AC9" s="51"/>
      <c r="AD9" s="51"/>
    </row>
    <row r="10" spans="1:30" ht="15.75" thickBot="1">
      <c r="A10" s="106"/>
      <c r="B10" s="90"/>
      <c r="C10" s="52">
        <v>-4</v>
      </c>
      <c r="D10" s="51"/>
      <c r="E10" s="51"/>
      <c r="F10" s="51"/>
      <c r="G10" s="51"/>
      <c r="H10" s="51"/>
      <c r="I10" s="130">
        <v>14.330501440000049</v>
      </c>
      <c r="J10" s="51"/>
      <c r="K10" s="51"/>
      <c r="L10" s="51"/>
      <c r="M10" s="51"/>
      <c r="N10" s="51"/>
      <c r="O10" s="51"/>
      <c r="P10" s="51"/>
      <c r="Q10" s="51"/>
      <c r="R10" s="55">
        <v>5.8455E-2</v>
      </c>
      <c r="S10" s="51"/>
      <c r="T10" s="51"/>
      <c r="U10" s="51"/>
      <c r="V10" s="51"/>
      <c r="W10" s="51"/>
      <c r="X10" s="51"/>
      <c r="Y10" s="55"/>
      <c r="Z10" s="51"/>
      <c r="AA10" s="130">
        <v>3.1309860129306903</v>
      </c>
      <c r="AB10" s="51"/>
      <c r="AC10" s="51"/>
      <c r="AD10" s="51"/>
    </row>
    <row r="11" spans="1:30" ht="15.75" thickBot="1">
      <c r="A11" s="106"/>
      <c r="B11" s="91"/>
      <c r="C11" s="52">
        <v>-2</v>
      </c>
      <c r="D11" s="51"/>
      <c r="E11" s="51"/>
      <c r="F11" s="51"/>
      <c r="G11" s="51"/>
      <c r="H11" s="51"/>
      <c r="I11" s="130">
        <v>20.675743040000071</v>
      </c>
      <c r="J11" s="51"/>
      <c r="K11" s="51"/>
      <c r="L11" s="51"/>
      <c r="M11" s="51"/>
      <c r="N11" s="51"/>
      <c r="O11" s="51"/>
      <c r="P11" s="51"/>
      <c r="Q11" s="51"/>
      <c r="R11" s="55">
        <v>9.0745000000000006E-2</v>
      </c>
      <c r="S11" s="51"/>
      <c r="T11" s="51"/>
      <c r="U11" s="51"/>
      <c r="V11" s="51"/>
      <c r="W11" s="51"/>
      <c r="X11" s="51"/>
      <c r="Y11" s="55"/>
      <c r="Z11" s="51"/>
      <c r="AA11" s="130">
        <v>2.9408438020101708</v>
      </c>
      <c r="AB11" s="51"/>
      <c r="AC11" s="51"/>
      <c r="AD11" s="51"/>
    </row>
    <row r="12" spans="1:30" ht="15.75" thickBot="1">
      <c r="A12" s="106"/>
      <c r="B12" s="91"/>
      <c r="C12" s="52">
        <v>0</v>
      </c>
      <c r="D12" s="51"/>
      <c r="E12" s="51"/>
      <c r="F12" s="51"/>
      <c r="G12" s="51"/>
      <c r="H12" s="51"/>
      <c r="I12" s="130">
        <v>27.076660480000093</v>
      </c>
      <c r="J12" s="51"/>
      <c r="K12" s="51"/>
      <c r="L12" s="51"/>
      <c r="M12" s="51"/>
      <c r="N12" s="51"/>
      <c r="O12" s="51"/>
      <c r="P12" s="51"/>
      <c r="Q12" s="51"/>
      <c r="R12" s="55">
        <v>0.11667</v>
      </c>
      <c r="S12" s="51"/>
      <c r="T12" s="51"/>
      <c r="U12" s="51"/>
      <c r="V12" s="51"/>
      <c r="W12" s="51"/>
      <c r="X12" s="51"/>
      <c r="Y12" s="55"/>
      <c r="Z12" s="51"/>
      <c r="AA12" s="130">
        <v>2.4789453791607716</v>
      </c>
      <c r="AB12" s="51"/>
      <c r="AC12" s="51"/>
      <c r="AD12" s="51"/>
    </row>
    <row r="13" spans="1:30" ht="15.75" thickBot="1">
      <c r="A13" s="106"/>
      <c r="B13" s="91"/>
      <c r="C13" s="52">
        <v>2</v>
      </c>
      <c r="D13" s="51"/>
      <c r="E13" s="51"/>
      <c r="F13" s="51"/>
      <c r="G13" s="51"/>
      <c r="H13" s="51"/>
      <c r="I13" s="130">
        <v>33.412359520000123</v>
      </c>
      <c r="J13" s="51"/>
      <c r="K13" s="51"/>
      <c r="L13" s="51"/>
      <c r="M13" s="51"/>
      <c r="N13" s="51"/>
      <c r="O13" s="51"/>
      <c r="P13" s="51"/>
      <c r="Q13" s="51"/>
      <c r="R13" s="55">
        <v>0.13539999999999999</v>
      </c>
      <c r="S13" s="51"/>
      <c r="T13" s="51"/>
      <c r="U13" s="51"/>
      <c r="V13" s="51"/>
      <c r="W13" s="51"/>
      <c r="X13" s="51"/>
      <c r="Y13" s="55"/>
      <c r="Z13" s="51"/>
      <c r="AA13" s="130">
        <v>2.1109557876351492</v>
      </c>
      <c r="AB13" s="51"/>
      <c r="AC13" s="51"/>
      <c r="AD13" s="51"/>
    </row>
    <row r="14" spans="1:30" ht="15.75" thickBot="1">
      <c r="A14" s="106"/>
      <c r="B14" s="91"/>
      <c r="C14" s="52">
        <v>4</v>
      </c>
      <c r="D14" s="51"/>
      <c r="E14" s="51"/>
      <c r="F14" s="51"/>
      <c r="G14" s="51"/>
      <c r="H14" s="51"/>
      <c r="I14" s="130">
        <v>39.416800960000103</v>
      </c>
      <c r="J14" s="51"/>
      <c r="K14" s="51"/>
      <c r="L14" s="51"/>
      <c r="M14" s="51"/>
      <c r="N14" s="51"/>
      <c r="O14" s="51"/>
      <c r="P14" s="51"/>
      <c r="Q14" s="51"/>
      <c r="R14" s="55">
        <v>0.15543999999999999</v>
      </c>
      <c r="S14" s="51"/>
      <c r="T14" s="51"/>
      <c r="U14" s="51"/>
      <c r="V14" s="51"/>
      <c r="W14" s="51"/>
      <c r="X14" s="51"/>
      <c r="Y14" s="55"/>
      <c r="Z14" s="51"/>
      <c r="AA14" s="130">
        <v>1.8393051012842569</v>
      </c>
      <c r="AB14" s="51"/>
      <c r="AC14" s="51"/>
      <c r="AD14" s="51"/>
    </row>
    <row r="15" spans="1:30" ht="15.75" thickBot="1">
      <c r="A15" s="106"/>
      <c r="B15" s="91"/>
      <c r="C15" s="52">
        <v>6</v>
      </c>
      <c r="D15" s="51"/>
      <c r="E15" s="51"/>
      <c r="F15" s="51"/>
      <c r="G15" s="51"/>
      <c r="H15" s="51"/>
      <c r="I15" s="130">
        <v>44.379374880000171</v>
      </c>
      <c r="J15" s="51"/>
      <c r="K15" s="51"/>
      <c r="L15" s="51"/>
      <c r="M15" s="51"/>
      <c r="N15" s="51"/>
      <c r="O15" s="51"/>
      <c r="P15" s="51"/>
      <c r="Q15" s="51"/>
      <c r="R15" s="55">
        <v>0.19120000000000001</v>
      </c>
      <c r="S15" s="51"/>
      <c r="T15" s="51"/>
      <c r="U15" s="51"/>
      <c r="V15" s="51"/>
      <c r="W15" s="51"/>
      <c r="X15" s="51"/>
      <c r="Y15" s="55"/>
      <c r="Z15" s="51"/>
      <c r="AA15" s="130">
        <v>1.643454499422897</v>
      </c>
      <c r="AB15" s="51"/>
      <c r="AC15" s="51"/>
      <c r="AD15" s="51"/>
    </row>
    <row r="16" spans="1:30" ht="15.75" thickBot="1">
      <c r="A16" s="106"/>
      <c r="B16" s="91"/>
      <c r="C16" s="52">
        <v>8</v>
      </c>
      <c r="D16" s="51"/>
      <c r="E16" s="51"/>
      <c r="F16" s="51"/>
      <c r="G16" s="51"/>
      <c r="H16" s="51"/>
      <c r="I16" s="130">
        <v>49.343360640000164</v>
      </c>
      <c r="J16" s="51"/>
      <c r="K16" s="51"/>
      <c r="L16" s="51"/>
      <c r="M16" s="51"/>
      <c r="N16" s="51"/>
      <c r="O16" s="51"/>
      <c r="P16" s="51"/>
      <c r="Q16" s="51"/>
      <c r="R16" s="55">
        <v>0.21642</v>
      </c>
      <c r="S16" s="51"/>
      <c r="T16" s="51"/>
      <c r="U16" s="51"/>
      <c r="V16" s="51"/>
      <c r="W16" s="51"/>
      <c r="X16" s="51"/>
      <c r="Y16" s="55"/>
      <c r="Z16" s="51"/>
      <c r="AA16" s="130">
        <v>1.4957362742993543</v>
      </c>
      <c r="AB16" s="51"/>
      <c r="AC16" s="51"/>
      <c r="AD16" s="51"/>
    </row>
    <row r="17" spans="1:30" ht="17.100000000000001" customHeight="1" thickBot="1">
      <c r="A17" s="106"/>
      <c r="B17" s="91"/>
      <c r="C17" s="52">
        <v>10</v>
      </c>
      <c r="D17" s="51"/>
      <c r="E17" s="51"/>
      <c r="F17" s="51"/>
      <c r="G17" s="51"/>
      <c r="H17" s="51"/>
      <c r="I17" s="130">
        <v>55.963681920000219</v>
      </c>
      <c r="J17" s="51"/>
      <c r="K17" s="51"/>
      <c r="L17" s="51"/>
      <c r="M17" s="51"/>
      <c r="N17" s="51"/>
      <c r="O17" s="51"/>
      <c r="P17" s="51"/>
      <c r="Q17" s="51"/>
      <c r="R17" s="55">
        <v>0.20424999999999999</v>
      </c>
      <c r="S17" s="51"/>
      <c r="T17" s="51"/>
      <c r="U17" s="51"/>
      <c r="V17" s="51"/>
      <c r="W17" s="51"/>
      <c r="X17" s="51"/>
      <c r="Y17" s="55"/>
      <c r="Z17" s="51"/>
      <c r="AA17" s="130">
        <v>1.4013088513399954</v>
      </c>
      <c r="AB17" s="51"/>
      <c r="AC17" s="51"/>
      <c r="AD17" s="51"/>
    </row>
    <row r="18" spans="1:30" ht="15.75" thickBot="1">
      <c r="A18" s="106"/>
      <c r="B18" s="78" t="s">
        <v>16</v>
      </c>
      <c r="C18" s="52">
        <v>-6</v>
      </c>
      <c r="D18" s="51"/>
      <c r="E18" s="51"/>
      <c r="F18" s="51"/>
      <c r="G18" s="51"/>
      <c r="H18" s="51"/>
      <c r="I18" s="130">
        <v>22.981200640000083</v>
      </c>
      <c r="J18" s="51"/>
      <c r="K18" s="51"/>
      <c r="L18" s="51"/>
      <c r="M18" s="51"/>
      <c r="N18" s="51"/>
      <c r="O18" s="51"/>
      <c r="P18" s="51"/>
      <c r="Q18" s="51"/>
      <c r="R18" s="55">
        <v>2.1418E-2</v>
      </c>
      <c r="S18" s="51"/>
      <c r="T18" s="51"/>
      <c r="U18" s="51"/>
      <c r="V18" s="51"/>
      <c r="W18" s="51"/>
      <c r="X18" s="51"/>
      <c r="Y18" s="51"/>
      <c r="Z18" s="51"/>
      <c r="AA18" s="130">
        <v>5.0297567097651248</v>
      </c>
      <c r="AB18" s="51"/>
      <c r="AC18" s="51"/>
      <c r="AD18" s="51"/>
    </row>
    <row r="19" spans="1:30" ht="15.75" thickBot="1">
      <c r="A19" s="106"/>
      <c r="B19" s="79"/>
      <c r="C19" s="52">
        <v>-4</v>
      </c>
      <c r="D19" s="51"/>
      <c r="E19" s="51"/>
      <c r="F19" s="51"/>
      <c r="G19" s="51"/>
      <c r="H19" s="51"/>
      <c r="I19" s="130">
        <v>31.0048068800001</v>
      </c>
      <c r="J19" s="51"/>
      <c r="K19" s="51"/>
      <c r="L19" s="51"/>
      <c r="M19" s="51"/>
      <c r="N19" s="51"/>
      <c r="O19" s="51"/>
      <c r="P19" s="51"/>
      <c r="Q19" s="51"/>
      <c r="R19" s="55">
        <v>2.4344999999999999E-2</v>
      </c>
      <c r="S19" s="51"/>
      <c r="T19" s="51"/>
      <c r="U19" s="51"/>
      <c r="V19" s="51"/>
      <c r="W19" s="51"/>
      <c r="X19" s="51"/>
      <c r="Y19" s="55"/>
      <c r="Z19" s="51"/>
      <c r="AA19" s="130">
        <v>4.2592865030696245</v>
      </c>
      <c r="AB19" s="51"/>
      <c r="AC19" s="51"/>
      <c r="AD19" s="51"/>
    </row>
    <row r="20" spans="1:30" ht="15.75" thickBot="1">
      <c r="A20" s="106"/>
      <c r="B20" s="79"/>
      <c r="C20" s="52">
        <v>-2</v>
      </c>
      <c r="D20" s="51"/>
      <c r="E20" s="51"/>
      <c r="F20" s="51"/>
      <c r="G20" s="51"/>
      <c r="H20" s="51"/>
      <c r="I20" s="130">
        <v>39.68872160000015</v>
      </c>
      <c r="J20" s="51"/>
      <c r="K20" s="51"/>
      <c r="L20" s="51"/>
      <c r="M20" s="51"/>
      <c r="N20" s="51"/>
      <c r="O20" s="51"/>
      <c r="P20" s="51"/>
      <c r="Q20" s="51"/>
      <c r="R20" s="55">
        <v>2.8091000000000001E-2</v>
      </c>
      <c r="S20" s="51"/>
      <c r="T20" s="51"/>
      <c r="U20" s="51"/>
      <c r="V20" s="51"/>
      <c r="W20" s="51"/>
      <c r="X20" s="51"/>
      <c r="Y20" s="55"/>
      <c r="Z20" s="51"/>
      <c r="AA20" s="130">
        <v>3.1078210499936794</v>
      </c>
      <c r="AB20" s="51"/>
      <c r="AC20" s="51"/>
      <c r="AD20" s="51"/>
    </row>
    <row r="21" spans="1:30" ht="15.75" thickBot="1">
      <c r="A21" s="106"/>
      <c r="B21" s="79"/>
      <c r="C21" s="52">
        <v>0</v>
      </c>
      <c r="D21" s="51"/>
      <c r="E21" s="51"/>
      <c r="F21" s="51"/>
      <c r="G21" s="51"/>
      <c r="H21" s="51"/>
      <c r="I21" s="130">
        <v>48.195880800000168</v>
      </c>
      <c r="J21" s="51"/>
      <c r="K21" s="51"/>
      <c r="L21" s="51"/>
      <c r="M21" s="51"/>
      <c r="N21" s="51"/>
      <c r="O21" s="51"/>
      <c r="P21" s="51"/>
      <c r="Q21" s="51"/>
      <c r="R21" s="55">
        <v>3.5035999999999998E-2</v>
      </c>
      <c r="S21" s="51"/>
      <c r="T21" s="51"/>
      <c r="U21" s="51"/>
      <c r="V21" s="51"/>
      <c r="W21" s="51"/>
      <c r="X21" s="51"/>
      <c r="Y21" s="55"/>
      <c r="Z21" s="51"/>
      <c r="AA21" s="130">
        <v>2.493862359602073</v>
      </c>
      <c r="AB21" s="51"/>
      <c r="AC21" s="51"/>
      <c r="AD21" s="51"/>
    </row>
    <row r="22" spans="1:30" ht="15.75" thickBot="1">
      <c r="A22" s="106"/>
      <c r="B22" s="79"/>
      <c r="C22" s="52">
        <v>2</v>
      </c>
      <c r="D22" s="51"/>
      <c r="E22" s="51"/>
      <c r="F22" s="51"/>
      <c r="G22" s="51"/>
      <c r="H22" s="51"/>
      <c r="I22" s="130">
        <v>55.506389440000177</v>
      </c>
      <c r="J22" s="51"/>
      <c r="K22" s="51"/>
      <c r="L22" s="51"/>
      <c r="M22" s="51"/>
      <c r="N22" s="51"/>
      <c r="O22" s="51"/>
      <c r="P22" s="51"/>
      <c r="Q22" s="51"/>
      <c r="R22" s="55">
        <v>7.1435999999999999E-2</v>
      </c>
      <c r="S22" s="51"/>
      <c r="T22" s="51"/>
      <c r="U22" s="51"/>
      <c r="V22" s="51"/>
      <c r="W22" s="51"/>
      <c r="X22" s="51"/>
      <c r="Y22" s="55"/>
      <c r="Z22" s="51"/>
      <c r="AA22" s="130">
        <v>2.184504198588713</v>
      </c>
      <c r="AB22" s="51"/>
      <c r="AC22" s="51"/>
      <c r="AD22" s="51"/>
    </row>
    <row r="23" spans="1:30" ht="15.75" thickBot="1">
      <c r="A23" s="106"/>
      <c r="B23" s="79"/>
      <c r="C23" s="52">
        <v>4</v>
      </c>
      <c r="D23" s="51"/>
      <c r="E23" s="51"/>
      <c r="F23" s="51"/>
      <c r="G23" s="51"/>
      <c r="H23" s="51"/>
      <c r="I23" s="130">
        <v>62.782127840000229</v>
      </c>
      <c r="J23" s="51"/>
      <c r="K23" s="51"/>
      <c r="L23" s="51"/>
      <c r="M23" s="51"/>
      <c r="N23" s="51"/>
      <c r="O23" s="51"/>
      <c r="P23" s="51"/>
      <c r="Q23" s="51"/>
      <c r="R23" s="55">
        <v>9.3764E-2</v>
      </c>
      <c r="S23" s="51"/>
      <c r="T23" s="51"/>
      <c r="U23" s="51"/>
      <c r="V23" s="51"/>
      <c r="W23" s="51"/>
      <c r="X23" s="51"/>
      <c r="Y23" s="55"/>
      <c r="Z23" s="51"/>
      <c r="AA23" s="130">
        <v>1.9654801848343799</v>
      </c>
      <c r="AB23" s="51"/>
      <c r="AC23" s="51"/>
      <c r="AD23" s="51"/>
    </row>
    <row r="24" spans="1:30" ht="15.75" thickBot="1">
      <c r="A24" s="106"/>
      <c r="B24" s="79"/>
      <c r="C24" s="52">
        <v>6</v>
      </c>
      <c r="D24" s="51"/>
      <c r="E24" s="51"/>
      <c r="F24" s="51"/>
      <c r="G24" s="51"/>
      <c r="H24" s="51"/>
      <c r="I24" s="130">
        <v>71.092870240000295</v>
      </c>
      <c r="J24" s="51"/>
      <c r="K24" s="51"/>
      <c r="L24" s="51"/>
      <c r="M24" s="51"/>
      <c r="N24" s="51"/>
      <c r="O24" s="51"/>
      <c r="P24" s="51"/>
      <c r="Q24" s="51"/>
      <c r="R24" s="55">
        <v>4.7454999999999997E-2</v>
      </c>
      <c r="S24" s="51"/>
      <c r="T24" s="51"/>
      <c r="U24" s="51"/>
      <c r="V24" s="51"/>
      <c r="W24" s="51"/>
      <c r="X24" s="51"/>
      <c r="Y24" s="55"/>
      <c r="Z24" s="51"/>
      <c r="AA24" s="130">
        <v>1.8433310654128998</v>
      </c>
      <c r="AB24" s="51"/>
      <c r="AC24" s="51"/>
      <c r="AD24" s="51"/>
    </row>
    <row r="25" spans="1:30" ht="15.75" thickBot="1">
      <c r="A25" s="106"/>
      <c r="B25" s="79"/>
      <c r="C25" s="52">
        <v>8</v>
      </c>
      <c r="D25" s="51"/>
      <c r="E25" s="51"/>
      <c r="F25" s="51"/>
      <c r="G25" s="51"/>
      <c r="H25" s="51"/>
      <c r="I25" s="130">
        <v>76.701825440000306</v>
      </c>
      <c r="J25" s="51"/>
      <c r="K25" s="51"/>
      <c r="L25" s="51"/>
      <c r="M25" s="51"/>
      <c r="N25" s="51"/>
      <c r="O25" s="51"/>
      <c r="P25" s="51"/>
      <c r="Q25" s="51"/>
      <c r="R25" s="55">
        <v>1.0691000000000001E-2</v>
      </c>
      <c r="S25" s="51"/>
      <c r="T25" s="51"/>
      <c r="U25" s="51"/>
      <c r="V25" s="51"/>
      <c r="W25" s="51"/>
      <c r="X25" s="51"/>
      <c r="Y25" s="55"/>
      <c r="Z25" s="51"/>
      <c r="AA25" s="130">
        <v>1.6892671185559665</v>
      </c>
      <c r="AB25" s="51"/>
      <c r="AC25" s="51"/>
      <c r="AD25" s="51"/>
    </row>
    <row r="26" spans="1:30" ht="15.75" thickBot="1">
      <c r="A26" s="106"/>
      <c r="B26" s="79"/>
      <c r="C26" s="52">
        <v>10</v>
      </c>
      <c r="D26" s="51"/>
      <c r="E26" s="51"/>
      <c r="F26" s="51"/>
      <c r="G26" s="51"/>
      <c r="H26" s="51"/>
      <c r="I26" s="130">
        <v>82.21203376000031</v>
      </c>
      <c r="J26" s="51"/>
      <c r="K26" s="51"/>
      <c r="L26" s="51"/>
      <c r="M26" s="51"/>
      <c r="N26" s="51"/>
      <c r="O26" s="51"/>
      <c r="P26" s="51"/>
      <c r="Q26" s="51"/>
      <c r="R26" s="55">
        <v>9.2727E-4</v>
      </c>
      <c r="S26" s="51"/>
      <c r="T26" s="51"/>
      <c r="U26" s="51"/>
      <c r="V26" s="51"/>
      <c r="W26" s="51"/>
      <c r="X26" s="51"/>
      <c r="Y26" s="55"/>
      <c r="Z26" s="51"/>
      <c r="AA26" s="130">
        <v>1.5648163030972453</v>
      </c>
      <c r="AB26" s="51"/>
      <c r="AC26" s="51"/>
      <c r="AD26" s="51"/>
    </row>
    <row r="27" spans="1:30" ht="15.75" thickBot="1">
      <c r="A27" s="105" t="s">
        <v>18</v>
      </c>
      <c r="B27" s="69" t="s">
        <v>15</v>
      </c>
      <c r="C27" s="52">
        <v>-6</v>
      </c>
      <c r="D27" s="51"/>
      <c r="E27" s="51"/>
      <c r="F27" s="51"/>
      <c r="G27" s="51"/>
      <c r="H27" s="51"/>
      <c r="I27" s="130">
        <v>2.4625153600000078</v>
      </c>
      <c r="J27" s="51"/>
      <c r="K27" s="51"/>
      <c r="L27" s="51"/>
      <c r="M27" s="51"/>
      <c r="N27" s="51"/>
      <c r="O27" s="51"/>
      <c r="P27" s="51"/>
      <c r="Q27" s="51"/>
      <c r="R27" s="55">
        <v>0.32138</v>
      </c>
      <c r="S27" s="51"/>
      <c r="T27" s="51"/>
      <c r="U27" s="51"/>
      <c r="V27" s="51"/>
      <c r="W27" s="51"/>
      <c r="X27" s="51"/>
      <c r="Y27" s="51"/>
      <c r="Z27" s="51"/>
      <c r="AA27" s="130">
        <v>0.75277528250249648</v>
      </c>
      <c r="AB27" s="51"/>
      <c r="AC27" s="51"/>
      <c r="AD27" s="51"/>
    </row>
    <row r="28" spans="1:30" ht="15.75" thickBot="1">
      <c r="A28" s="106"/>
      <c r="B28" s="90"/>
      <c r="C28" s="52">
        <v>-4</v>
      </c>
      <c r="D28" s="51"/>
      <c r="E28" s="51"/>
      <c r="F28" s="51"/>
      <c r="G28" s="51"/>
      <c r="H28" s="51"/>
      <c r="I28" s="130">
        <v>3.9384590400000157</v>
      </c>
      <c r="J28" s="51"/>
      <c r="K28" s="51"/>
      <c r="L28" s="51"/>
      <c r="M28" s="51"/>
      <c r="N28" s="51"/>
      <c r="O28" s="51"/>
      <c r="P28" s="51"/>
      <c r="Q28" s="51"/>
      <c r="R28" s="55">
        <v>0.13564000000000001</v>
      </c>
      <c r="S28" s="51"/>
      <c r="T28" s="51"/>
      <c r="U28" s="51"/>
      <c r="V28" s="51"/>
      <c r="W28" s="51"/>
      <c r="X28" s="51"/>
      <c r="Y28" s="51"/>
      <c r="Z28" s="51"/>
      <c r="AA28" s="130">
        <v>0.86049048725683963</v>
      </c>
      <c r="AB28" s="51"/>
      <c r="AC28" s="51"/>
      <c r="AD28" s="51"/>
    </row>
    <row r="29" spans="1:30" ht="15.75" thickBot="1">
      <c r="A29" s="106"/>
      <c r="B29" s="91"/>
      <c r="C29" s="52">
        <v>-2</v>
      </c>
      <c r="D29" s="51"/>
      <c r="E29" s="51"/>
      <c r="F29" s="51"/>
      <c r="G29" s="51"/>
      <c r="H29" s="51"/>
      <c r="I29" s="130">
        <v>6.2465686400000218</v>
      </c>
      <c r="J29" s="51"/>
      <c r="K29" s="51"/>
      <c r="L29" s="51"/>
      <c r="M29" s="51"/>
      <c r="N29" s="51"/>
      <c r="O29" s="51"/>
      <c r="P29" s="51"/>
      <c r="Q29" s="51"/>
      <c r="R29" s="55">
        <v>8.9054999999999995E-2</v>
      </c>
      <c r="S29" s="51"/>
      <c r="T29" s="51"/>
      <c r="U29" s="51"/>
      <c r="V29" s="51"/>
      <c r="W29" s="51"/>
      <c r="X29" s="51"/>
      <c r="Y29" s="51"/>
      <c r="Z29" s="51"/>
      <c r="AA29" s="130">
        <v>0.88848960026420909</v>
      </c>
      <c r="AB29" s="51"/>
      <c r="AC29" s="51"/>
      <c r="AD29" s="51"/>
    </row>
    <row r="30" spans="1:30" ht="15.75" thickBot="1">
      <c r="A30" s="106"/>
      <c r="B30" s="91"/>
      <c r="C30" s="52">
        <v>0</v>
      </c>
      <c r="D30" s="51"/>
      <c r="E30" s="51"/>
      <c r="F30" s="51"/>
      <c r="G30" s="51"/>
      <c r="H30" s="51"/>
      <c r="I30" s="130">
        <v>9.5523182400000355</v>
      </c>
      <c r="J30" s="51"/>
      <c r="K30" s="51"/>
      <c r="L30" s="51"/>
      <c r="M30" s="51"/>
      <c r="N30" s="51"/>
      <c r="O30" s="51"/>
      <c r="P30" s="51"/>
      <c r="Q30" s="51"/>
      <c r="R30" s="55">
        <v>0.14202000000000001</v>
      </c>
      <c r="S30" s="51"/>
      <c r="T30" s="51"/>
      <c r="U30" s="51"/>
      <c r="V30" s="51"/>
      <c r="W30" s="51"/>
      <c r="X30" s="51"/>
      <c r="Y30" s="51"/>
      <c r="Z30" s="51"/>
      <c r="AA30" s="130">
        <v>0.87454193912916256</v>
      </c>
      <c r="AB30" s="51"/>
      <c r="AC30" s="51"/>
      <c r="AD30" s="51"/>
    </row>
    <row r="31" spans="1:30" ht="15.75" thickBot="1">
      <c r="A31" s="106"/>
      <c r="B31" s="91"/>
      <c r="C31" s="52">
        <v>2</v>
      </c>
      <c r="D31" s="51"/>
      <c r="E31" s="51"/>
      <c r="F31" s="51"/>
      <c r="G31" s="51"/>
      <c r="H31" s="51"/>
      <c r="I31" s="130">
        <v>13.823221920000043</v>
      </c>
      <c r="J31" s="51"/>
      <c r="K31" s="51"/>
      <c r="L31" s="51"/>
      <c r="M31" s="51"/>
      <c r="N31" s="51"/>
      <c r="O31" s="51"/>
      <c r="P31" s="51"/>
      <c r="Q31" s="51"/>
      <c r="R31" s="55">
        <v>0.19908999999999999</v>
      </c>
      <c r="S31" s="51"/>
      <c r="T31" s="51"/>
      <c r="U31" s="51"/>
      <c r="V31" s="51"/>
      <c r="W31" s="51"/>
      <c r="X31" s="51"/>
      <c r="Y31" s="51"/>
      <c r="Z31" s="51"/>
      <c r="AA31" s="130">
        <v>0.87333581749359313</v>
      </c>
      <c r="AB31" s="51"/>
      <c r="AC31" s="51"/>
      <c r="AD31" s="51"/>
    </row>
    <row r="32" spans="1:30" ht="15.75" thickBot="1">
      <c r="A32" s="106"/>
      <c r="B32" s="91"/>
      <c r="C32" s="52">
        <v>4</v>
      </c>
      <c r="D32" s="51"/>
      <c r="E32" s="51"/>
      <c r="F32" s="51"/>
      <c r="G32" s="51"/>
      <c r="H32" s="51"/>
      <c r="I32" s="130">
        <v>18.704639520000075</v>
      </c>
      <c r="J32" s="51"/>
      <c r="K32" s="51"/>
      <c r="L32" s="51"/>
      <c r="M32" s="51"/>
      <c r="N32" s="51"/>
      <c r="O32" s="51"/>
      <c r="P32" s="51"/>
      <c r="Q32" s="51"/>
      <c r="R32" s="55">
        <v>0.21401999999999999</v>
      </c>
      <c r="S32" s="51"/>
      <c r="T32" s="51"/>
      <c r="U32" s="51"/>
      <c r="V32" s="51"/>
      <c r="W32" s="51"/>
      <c r="X32" s="51"/>
      <c r="Y32" s="51"/>
      <c r="Z32" s="51"/>
      <c r="AA32" s="130">
        <v>0.87281408051687726</v>
      </c>
      <c r="AB32" s="51"/>
      <c r="AC32" s="51"/>
      <c r="AD32" s="51"/>
    </row>
    <row r="33" spans="1:30" ht="15.75" thickBot="1">
      <c r="A33" s="106"/>
      <c r="B33" s="91"/>
      <c r="C33" s="52">
        <v>6</v>
      </c>
      <c r="D33" s="51"/>
      <c r="E33" s="51"/>
      <c r="F33" s="51"/>
      <c r="G33" s="51"/>
      <c r="H33" s="51"/>
      <c r="I33" s="130">
        <v>23.542465280000094</v>
      </c>
      <c r="J33" s="51"/>
      <c r="K33" s="51"/>
      <c r="L33" s="51"/>
      <c r="M33" s="51"/>
      <c r="N33" s="51"/>
      <c r="O33" s="51"/>
      <c r="P33" s="51"/>
      <c r="Q33" s="51"/>
      <c r="R33" s="55">
        <v>0.217</v>
      </c>
      <c r="S33" s="51"/>
      <c r="T33" s="51"/>
      <c r="U33" s="51"/>
      <c r="V33" s="51"/>
      <c r="W33" s="51"/>
      <c r="X33" s="51"/>
      <c r="Y33" s="51"/>
      <c r="Z33" s="51"/>
      <c r="AA33" s="130">
        <v>0.87182324213763995</v>
      </c>
      <c r="AB33" s="51"/>
      <c r="AC33" s="51"/>
      <c r="AD33" s="51"/>
    </row>
    <row r="34" spans="1:30" ht="15.75" thickBot="1">
      <c r="A34" s="106"/>
      <c r="B34" s="91"/>
      <c r="C34" s="52">
        <v>8</v>
      </c>
      <c r="D34" s="51"/>
      <c r="E34" s="51"/>
      <c r="F34" s="51"/>
      <c r="G34" s="51"/>
      <c r="H34" s="51"/>
      <c r="I34" s="130">
        <v>28.750114400000086</v>
      </c>
      <c r="J34" s="51"/>
      <c r="K34" s="51"/>
      <c r="L34" s="51"/>
      <c r="M34" s="51"/>
      <c r="N34" s="51"/>
      <c r="O34" s="51"/>
      <c r="P34" s="51"/>
      <c r="Q34" s="51"/>
      <c r="R34" s="55">
        <v>0.21543999999999999</v>
      </c>
      <c r="S34" s="51"/>
      <c r="T34" s="51"/>
      <c r="U34" s="51"/>
      <c r="V34" s="51"/>
      <c r="W34" s="51"/>
      <c r="X34" s="51"/>
      <c r="Y34" s="51"/>
      <c r="Z34" s="51"/>
      <c r="AA34" s="130">
        <v>0.8714969641422502</v>
      </c>
      <c r="AB34" s="51"/>
      <c r="AC34" s="51"/>
      <c r="AD34" s="51"/>
    </row>
    <row r="35" spans="1:30" ht="15.75" thickBot="1">
      <c r="A35" s="106"/>
      <c r="B35" s="91"/>
      <c r="C35" s="52">
        <v>10</v>
      </c>
      <c r="D35" s="51"/>
      <c r="E35" s="51"/>
      <c r="F35" s="51"/>
      <c r="G35" s="51"/>
      <c r="H35" s="51"/>
      <c r="I35" s="130">
        <v>34.866766720000108</v>
      </c>
      <c r="J35" s="51"/>
      <c r="K35" s="51"/>
      <c r="L35" s="51"/>
      <c r="M35" s="51"/>
      <c r="N35" s="51"/>
      <c r="O35" s="51"/>
      <c r="P35" s="51"/>
      <c r="Q35" s="51"/>
      <c r="R35" s="55">
        <v>0.19647000000000001</v>
      </c>
      <c r="S35" s="51"/>
      <c r="T35" s="51"/>
      <c r="U35" s="51"/>
      <c r="V35" s="51"/>
      <c r="W35" s="51"/>
      <c r="X35" s="51"/>
      <c r="Y35" s="51"/>
      <c r="Z35" s="51"/>
      <c r="AA35" s="130">
        <v>0.87305029165498371</v>
      </c>
      <c r="AB35" s="51"/>
      <c r="AC35" s="51"/>
      <c r="AD35" s="51"/>
    </row>
    <row r="36" spans="1:30" ht="15.75" thickBot="1">
      <c r="A36" s="106"/>
      <c r="B36" s="78" t="s">
        <v>16</v>
      </c>
      <c r="C36" s="52">
        <v>-6</v>
      </c>
      <c r="D36" s="51"/>
      <c r="E36" s="51"/>
      <c r="F36" s="51"/>
      <c r="G36" s="51"/>
      <c r="H36" s="51"/>
      <c r="I36" s="130">
        <v>3.6236643200000134</v>
      </c>
      <c r="J36" s="51"/>
      <c r="K36" s="51"/>
      <c r="L36" s="51"/>
      <c r="M36" s="51"/>
      <c r="N36" s="51"/>
      <c r="O36" s="51"/>
      <c r="P36" s="51"/>
      <c r="Q36" s="51"/>
      <c r="R36" s="55">
        <v>0.15598000000000001</v>
      </c>
      <c r="S36" s="51"/>
      <c r="T36" s="51"/>
      <c r="U36" s="51"/>
      <c r="V36" s="51"/>
      <c r="W36" s="51"/>
      <c r="X36" s="51"/>
      <c r="Y36" s="51"/>
      <c r="Z36" s="51"/>
      <c r="AA36" s="130">
        <v>0.79308954362170692</v>
      </c>
      <c r="AB36" s="51"/>
      <c r="AC36" s="51"/>
      <c r="AD36" s="51"/>
    </row>
    <row r="37" spans="1:30" ht="15.75" thickBot="1">
      <c r="A37" s="106"/>
      <c r="B37" s="79"/>
      <c r="C37" s="52">
        <v>-4</v>
      </c>
      <c r="D37" s="51"/>
      <c r="E37" s="51"/>
      <c r="F37" s="51"/>
      <c r="G37" s="51"/>
      <c r="H37" s="51"/>
      <c r="I37" s="130">
        <v>6.0158683200000214</v>
      </c>
      <c r="J37" s="51"/>
      <c r="K37" s="51"/>
      <c r="L37" s="51"/>
      <c r="M37" s="51"/>
      <c r="N37" s="51"/>
      <c r="O37" s="51"/>
      <c r="P37" s="51"/>
      <c r="Q37" s="51"/>
      <c r="R37" s="55">
        <v>7.1927000000000005E-2</v>
      </c>
      <c r="S37" s="51"/>
      <c r="T37" s="51"/>
      <c r="U37" s="51"/>
      <c r="V37" s="51"/>
      <c r="W37" s="51"/>
      <c r="X37" s="51"/>
      <c r="Y37" s="51"/>
      <c r="Z37" s="51"/>
      <c r="AA37" s="130">
        <v>0.82643013513329611</v>
      </c>
      <c r="AB37" s="51"/>
      <c r="AC37" s="51"/>
      <c r="AD37" s="51"/>
    </row>
    <row r="38" spans="1:30" ht="15.75" thickBot="1">
      <c r="A38" s="106"/>
      <c r="B38" s="79"/>
      <c r="C38" s="52">
        <v>-2</v>
      </c>
      <c r="D38" s="51"/>
      <c r="E38" s="51"/>
      <c r="F38" s="51"/>
      <c r="G38" s="51"/>
      <c r="H38" s="51"/>
      <c r="I38" s="130">
        <v>10.568499680000031</v>
      </c>
      <c r="J38" s="51"/>
      <c r="K38" s="51"/>
      <c r="L38" s="51"/>
      <c r="M38" s="51"/>
      <c r="N38" s="51"/>
      <c r="O38" s="51"/>
      <c r="P38" s="51"/>
      <c r="Q38" s="51"/>
      <c r="R38" s="55">
        <v>9.8744999999999999E-2</v>
      </c>
      <c r="S38" s="51"/>
      <c r="T38" s="51"/>
      <c r="U38" s="51"/>
      <c r="V38" s="51"/>
      <c r="W38" s="51"/>
      <c r="X38" s="51"/>
      <c r="Y38" s="51"/>
      <c r="Z38" s="51"/>
      <c r="AA38" s="130">
        <v>0.82756522377771513</v>
      </c>
      <c r="AB38" s="51"/>
      <c r="AC38" s="51"/>
      <c r="AD38" s="51"/>
    </row>
    <row r="39" spans="1:30" ht="15.75" thickBot="1">
      <c r="A39" s="106"/>
      <c r="B39" s="79"/>
      <c r="C39" s="52">
        <v>0</v>
      </c>
      <c r="D39" s="51"/>
      <c r="E39" s="51"/>
      <c r="F39" s="51"/>
      <c r="G39" s="51"/>
      <c r="H39" s="51"/>
      <c r="I39" s="130">
        <v>15.993732640000061</v>
      </c>
      <c r="J39" s="51"/>
      <c r="K39" s="51"/>
      <c r="L39" s="51"/>
      <c r="M39" s="51"/>
      <c r="N39" s="51"/>
      <c r="O39" s="51"/>
      <c r="P39" s="51"/>
      <c r="Q39" s="51"/>
      <c r="R39" s="55">
        <v>0.14887</v>
      </c>
      <c r="S39" s="51"/>
      <c r="T39" s="51"/>
      <c r="U39" s="51"/>
      <c r="V39" s="51"/>
      <c r="W39" s="51"/>
      <c r="X39" s="51"/>
      <c r="Y39" s="51"/>
      <c r="Z39" s="51"/>
      <c r="AA39" s="130">
        <v>0.82758458105480059</v>
      </c>
      <c r="AB39" s="51"/>
      <c r="AC39" s="51"/>
      <c r="AD39" s="51"/>
    </row>
    <row r="40" spans="1:30" ht="15.75" thickBot="1">
      <c r="A40" s="106"/>
      <c r="B40" s="79"/>
      <c r="C40" s="52">
        <v>2</v>
      </c>
      <c r="D40" s="51"/>
      <c r="E40" s="51"/>
      <c r="F40" s="51"/>
      <c r="G40" s="51"/>
      <c r="H40" s="51"/>
      <c r="I40" s="130">
        <v>21.752146080000081</v>
      </c>
      <c r="J40" s="51"/>
      <c r="K40" s="51"/>
      <c r="L40" s="51"/>
      <c r="M40" s="51"/>
      <c r="N40" s="51"/>
      <c r="O40" s="51"/>
      <c r="P40" s="51"/>
      <c r="Q40" s="51"/>
      <c r="R40" s="55">
        <v>0.13197999999999999</v>
      </c>
      <c r="S40" s="51"/>
      <c r="T40" s="51"/>
      <c r="U40" s="51"/>
      <c r="V40" s="51"/>
      <c r="W40" s="51"/>
      <c r="X40" s="51"/>
      <c r="Y40" s="51"/>
      <c r="Z40" s="51"/>
      <c r="AA40" s="130">
        <v>0.85607539815645117</v>
      </c>
      <c r="AB40" s="51"/>
      <c r="AC40" s="51"/>
      <c r="AD40" s="51"/>
    </row>
    <row r="41" spans="1:30" ht="15.75" thickBot="1">
      <c r="A41" s="106"/>
      <c r="B41" s="79"/>
      <c r="C41" s="52">
        <v>4</v>
      </c>
      <c r="D41" s="51"/>
      <c r="E41" s="51"/>
      <c r="F41" s="51"/>
      <c r="G41" s="51"/>
      <c r="H41" s="51"/>
      <c r="I41" s="130">
        <v>27.589943200000103</v>
      </c>
      <c r="J41" s="51"/>
      <c r="K41" s="51"/>
      <c r="L41" s="51"/>
      <c r="M41" s="51"/>
      <c r="N41" s="51"/>
      <c r="O41" s="51"/>
      <c r="P41" s="51"/>
      <c r="Q41" s="51"/>
      <c r="R41" s="55">
        <v>0.12295</v>
      </c>
      <c r="S41" s="51"/>
      <c r="T41" s="51"/>
      <c r="U41" s="51"/>
      <c r="V41" s="51"/>
      <c r="W41" s="51"/>
      <c r="X41" s="51"/>
      <c r="Y41" s="51"/>
      <c r="Z41" s="51"/>
      <c r="AA41" s="130">
        <v>0.86374082124939411</v>
      </c>
      <c r="AB41" s="51"/>
      <c r="AC41" s="51"/>
      <c r="AD41" s="51"/>
    </row>
    <row r="42" spans="1:30" ht="15.75" thickBot="1">
      <c r="A42" s="106"/>
      <c r="B42" s="79"/>
      <c r="C42" s="52">
        <v>6</v>
      </c>
      <c r="D42" s="51"/>
      <c r="E42" s="51"/>
      <c r="F42" s="51"/>
      <c r="G42" s="51"/>
      <c r="H42" s="51"/>
      <c r="I42" s="130">
        <v>33.281639520000148</v>
      </c>
      <c r="J42" s="51"/>
      <c r="K42" s="51"/>
      <c r="L42" s="51"/>
      <c r="M42" s="51"/>
      <c r="N42" s="51"/>
      <c r="O42" s="51"/>
      <c r="P42" s="51"/>
      <c r="Q42" s="51"/>
      <c r="R42" s="55">
        <v>0.12859999999999999</v>
      </c>
      <c r="S42" s="51"/>
      <c r="T42" s="51"/>
      <c r="U42" s="51"/>
      <c r="V42" s="51"/>
      <c r="W42" s="51"/>
      <c r="X42" s="51"/>
      <c r="Y42" s="51"/>
      <c r="Z42" s="51"/>
      <c r="AA42" s="130">
        <v>0.86294279339100277</v>
      </c>
      <c r="AB42" s="51"/>
      <c r="AC42" s="51"/>
      <c r="AD42" s="51"/>
    </row>
    <row r="43" spans="1:30" ht="15.75" thickBot="1">
      <c r="A43" s="106"/>
      <c r="B43" s="79"/>
      <c r="C43" s="52">
        <v>8</v>
      </c>
      <c r="D43" s="51"/>
      <c r="E43" s="51"/>
      <c r="F43" s="51"/>
      <c r="G43" s="51"/>
      <c r="H43" s="51"/>
      <c r="I43" s="130">
        <v>40.08696528000015</v>
      </c>
      <c r="J43" s="51"/>
      <c r="K43" s="51"/>
      <c r="L43" s="51"/>
      <c r="M43" s="51"/>
      <c r="N43" s="51"/>
      <c r="O43" s="51"/>
      <c r="P43" s="51"/>
      <c r="Q43" s="51"/>
      <c r="R43" s="55">
        <v>0.10871</v>
      </c>
      <c r="S43" s="51"/>
      <c r="T43" s="51"/>
      <c r="U43" s="51"/>
      <c r="V43" s="51"/>
      <c r="W43" s="51"/>
      <c r="X43" s="51"/>
      <c r="Y43" s="51"/>
      <c r="Z43" s="51"/>
      <c r="AA43" s="130">
        <v>0.88286806659081074</v>
      </c>
      <c r="AB43" s="51"/>
      <c r="AC43" s="51"/>
      <c r="AD43" s="51"/>
    </row>
    <row r="44" spans="1:30" ht="15.75" thickBot="1">
      <c r="A44" s="106"/>
      <c r="B44" s="79"/>
      <c r="C44" s="52">
        <v>10</v>
      </c>
      <c r="D44" s="51"/>
      <c r="E44" s="51"/>
      <c r="F44" s="51"/>
      <c r="G44" s="51"/>
      <c r="H44" s="51"/>
      <c r="I44" s="130">
        <v>47.130067520000175</v>
      </c>
      <c r="J44" s="51"/>
      <c r="K44" s="51"/>
      <c r="L44" s="51"/>
      <c r="M44" s="51"/>
      <c r="N44" s="51"/>
      <c r="O44" s="51"/>
      <c r="P44" s="51"/>
      <c r="Q44" s="51"/>
      <c r="R44" s="55">
        <v>9.1091000000000005E-2</v>
      </c>
      <c r="S44" s="51"/>
      <c r="T44" s="51"/>
      <c r="U44" s="51"/>
      <c r="V44" s="51"/>
      <c r="W44" s="51"/>
      <c r="X44" s="51"/>
      <c r="Y44" s="51"/>
      <c r="Z44" s="51"/>
      <c r="AA44" s="130">
        <v>0.8970693783913265</v>
      </c>
      <c r="AB44" s="51"/>
      <c r="AC44" s="51"/>
      <c r="AD44" s="51"/>
    </row>
    <row r="45" spans="1:30" ht="15.75" thickBot="1">
      <c r="A45" s="105" t="s">
        <v>14</v>
      </c>
      <c r="B45" s="78" t="s">
        <v>15</v>
      </c>
      <c r="C45" s="52">
        <v>-6</v>
      </c>
      <c r="D45" s="51"/>
      <c r="E45" s="51"/>
      <c r="F45" s="51"/>
      <c r="G45" s="51"/>
      <c r="H45" s="51"/>
      <c r="I45" s="130">
        <v>3.5239300800000124</v>
      </c>
      <c r="J45" s="51"/>
      <c r="K45" s="51"/>
      <c r="L45" s="51"/>
      <c r="M45" s="51"/>
      <c r="N45" s="51"/>
      <c r="O45" s="51"/>
      <c r="P45" s="51"/>
      <c r="Q45" s="51"/>
      <c r="R45" s="55">
        <v>1.9036000000000001E-2</v>
      </c>
      <c r="S45" s="51"/>
      <c r="T45" s="51"/>
      <c r="U45" s="51"/>
      <c r="V45" s="51"/>
      <c r="W45" s="51"/>
      <c r="X45" s="51"/>
      <c r="Y45" s="51"/>
      <c r="Z45" s="51"/>
      <c r="AA45" s="130">
        <v>1.0772430111831042</v>
      </c>
      <c r="AB45" s="51"/>
      <c r="AC45" s="51"/>
      <c r="AD45" s="51"/>
    </row>
    <row r="46" spans="1:30" ht="15.75" thickBot="1">
      <c r="A46" s="106"/>
      <c r="B46" s="79"/>
      <c r="C46" s="52">
        <v>-4</v>
      </c>
      <c r="D46" s="51"/>
      <c r="E46" s="51"/>
      <c r="F46" s="51"/>
      <c r="G46" s="51"/>
      <c r="H46" s="51"/>
      <c r="I46" s="130">
        <v>4.4922758400000173</v>
      </c>
      <c r="J46" s="51"/>
      <c r="K46" s="51"/>
      <c r="L46" s="51"/>
      <c r="M46" s="51"/>
      <c r="N46" s="51"/>
      <c r="O46" s="51"/>
      <c r="P46" s="51"/>
      <c r="Q46" s="51"/>
      <c r="R46" s="55">
        <v>1.78E-2</v>
      </c>
      <c r="S46" s="51"/>
      <c r="T46" s="51"/>
      <c r="U46" s="51"/>
      <c r="V46" s="51"/>
      <c r="W46" s="51"/>
      <c r="X46" s="51"/>
      <c r="Y46" s="55"/>
      <c r="Z46" s="51"/>
      <c r="AA46" s="130">
        <v>0.98149062544363241</v>
      </c>
      <c r="AB46" s="51"/>
      <c r="AC46" s="51"/>
      <c r="AD46" s="51"/>
    </row>
    <row r="47" spans="1:30" ht="15.75" thickBot="1">
      <c r="A47" s="106"/>
      <c r="B47" s="80"/>
      <c r="C47" s="52">
        <v>-2</v>
      </c>
      <c r="D47" s="51"/>
      <c r="E47" s="51"/>
      <c r="F47" s="51"/>
      <c r="G47" s="51"/>
      <c r="H47" s="51"/>
      <c r="I47" s="130">
        <v>6.9734360000000262</v>
      </c>
      <c r="J47" s="51"/>
      <c r="K47" s="51"/>
      <c r="L47" s="51"/>
      <c r="M47" s="51"/>
      <c r="N47" s="51"/>
      <c r="O47" s="51"/>
      <c r="P47" s="51"/>
      <c r="Q47" s="51"/>
      <c r="R47" s="55">
        <v>1.7436E-2</v>
      </c>
      <c r="S47" s="51"/>
      <c r="T47" s="51"/>
      <c r="U47" s="51"/>
      <c r="V47" s="51"/>
      <c r="W47" s="51"/>
      <c r="X47" s="51"/>
      <c r="Y47" s="55"/>
      <c r="Z47" s="51"/>
      <c r="AA47" s="130">
        <v>0.99187661597648702</v>
      </c>
      <c r="AB47" s="51"/>
      <c r="AC47" s="51"/>
      <c r="AD47" s="51"/>
    </row>
    <row r="48" spans="1:30" ht="15.75" thickBot="1">
      <c r="A48" s="106"/>
      <c r="B48" s="80"/>
      <c r="C48" s="52">
        <v>0</v>
      </c>
      <c r="D48" s="51"/>
      <c r="E48" s="51"/>
      <c r="F48" s="51"/>
      <c r="G48" s="51"/>
      <c r="H48" s="51"/>
      <c r="I48" s="130">
        <v>11.71117200000004</v>
      </c>
      <c r="J48" s="51"/>
      <c r="K48" s="51"/>
      <c r="L48" s="51"/>
      <c r="M48" s="51"/>
      <c r="N48" s="51"/>
      <c r="O48" s="51"/>
      <c r="P48" s="51"/>
      <c r="Q48" s="51"/>
      <c r="R48" s="55">
        <v>1.7035999999999999E-2</v>
      </c>
      <c r="S48" s="51"/>
      <c r="T48" s="51"/>
      <c r="U48" s="51"/>
      <c r="V48" s="51"/>
      <c r="W48" s="51"/>
      <c r="X48" s="51"/>
      <c r="Y48" s="55"/>
      <c r="Z48" s="51"/>
      <c r="AA48" s="130">
        <v>1.0721911491042566</v>
      </c>
      <c r="AB48" s="51"/>
      <c r="AC48" s="51"/>
      <c r="AD48" s="51"/>
    </row>
    <row r="49" spans="1:30" ht="15.75" thickBot="1">
      <c r="A49" s="106"/>
      <c r="B49" s="80"/>
      <c r="C49" s="52">
        <v>2</v>
      </c>
      <c r="D49" s="51"/>
      <c r="E49" s="51"/>
      <c r="F49" s="51"/>
      <c r="G49" s="51"/>
      <c r="H49" s="51"/>
      <c r="I49" s="130">
        <v>17.791644160000068</v>
      </c>
      <c r="J49" s="51"/>
      <c r="K49" s="51"/>
      <c r="L49" s="51"/>
      <c r="M49" s="51"/>
      <c r="N49" s="51"/>
      <c r="O49" s="51"/>
      <c r="P49" s="51"/>
      <c r="Q49" s="51"/>
      <c r="R49" s="55">
        <v>1.5273E-2</v>
      </c>
      <c r="S49" s="51"/>
      <c r="T49" s="51"/>
      <c r="U49" s="51"/>
      <c r="V49" s="51"/>
      <c r="W49" s="51"/>
      <c r="X49" s="51"/>
      <c r="Y49" s="55"/>
      <c r="Z49" s="51"/>
      <c r="AA49" s="130">
        <v>1.1240563297726993</v>
      </c>
      <c r="AB49" s="51"/>
      <c r="AC49" s="51"/>
      <c r="AD49" s="51"/>
    </row>
    <row r="50" spans="1:30" ht="15.75" thickBot="1">
      <c r="A50" s="106"/>
      <c r="B50" s="80"/>
      <c r="C50" s="52">
        <v>4</v>
      </c>
      <c r="D50" s="51"/>
      <c r="E50" s="51"/>
      <c r="F50" s="51"/>
      <c r="G50" s="51"/>
      <c r="H50" s="51"/>
      <c r="I50" s="130">
        <v>23.908058560000089</v>
      </c>
      <c r="J50" s="51"/>
      <c r="K50" s="51"/>
      <c r="L50" s="51"/>
      <c r="M50" s="51"/>
      <c r="N50" s="51"/>
      <c r="O50" s="51"/>
      <c r="P50" s="51"/>
      <c r="Q50" s="51"/>
      <c r="R50" s="55">
        <v>1.5036000000000001E-2</v>
      </c>
      <c r="S50" s="51"/>
      <c r="T50" s="51"/>
      <c r="U50" s="51"/>
      <c r="V50" s="51"/>
      <c r="W50" s="51"/>
      <c r="X50" s="51"/>
      <c r="Y50" s="55"/>
      <c r="Z50" s="51"/>
      <c r="AA50" s="130">
        <v>1.1156210803569686</v>
      </c>
      <c r="AB50" s="51"/>
      <c r="AC50" s="51"/>
      <c r="AD50" s="51"/>
    </row>
    <row r="51" spans="1:30" ht="15.75" thickBot="1">
      <c r="A51" s="106"/>
      <c r="B51" s="80"/>
      <c r="C51" s="52">
        <v>6</v>
      </c>
      <c r="D51" s="51"/>
      <c r="E51" s="51"/>
      <c r="F51" s="51"/>
      <c r="G51" s="51"/>
      <c r="H51" s="51"/>
      <c r="I51" s="130">
        <v>30.124239840000101</v>
      </c>
      <c r="J51" s="51"/>
      <c r="K51" s="51"/>
      <c r="L51" s="51"/>
      <c r="M51" s="51"/>
      <c r="N51" s="51"/>
      <c r="O51" s="51"/>
      <c r="P51" s="51"/>
      <c r="Q51" s="51"/>
      <c r="R51" s="55">
        <v>1.5236E-2</v>
      </c>
      <c r="S51" s="51"/>
      <c r="T51" s="51"/>
      <c r="U51" s="51"/>
      <c r="V51" s="51"/>
      <c r="W51" s="51"/>
      <c r="X51" s="51"/>
      <c r="Y51" s="55"/>
      <c r="Z51" s="51"/>
      <c r="AA51" s="130">
        <v>1.1155591452247708</v>
      </c>
      <c r="AB51" s="51"/>
      <c r="AC51" s="51"/>
      <c r="AD51" s="51"/>
    </row>
    <row r="52" spans="1:30" ht="15.75" thickBot="1">
      <c r="A52" s="106"/>
      <c r="B52" s="80"/>
      <c r="C52" s="52">
        <v>8</v>
      </c>
      <c r="D52" s="51"/>
      <c r="E52" s="51"/>
      <c r="F52" s="51"/>
      <c r="G52" s="51"/>
      <c r="H52" s="51"/>
      <c r="I52" s="130">
        <v>36.635375200000119</v>
      </c>
      <c r="J52" s="51"/>
      <c r="K52" s="51"/>
      <c r="L52" s="51"/>
      <c r="M52" s="51"/>
      <c r="N52" s="51"/>
      <c r="O52" s="51"/>
      <c r="P52" s="51"/>
      <c r="Q52" s="51"/>
      <c r="R52" s="55">
        <v>1.4309000000000001E-2</v>
      </c>
      <c r="S52" s="51"/>
      <c r="T52" s="51"/>
      <c r="U52" s="51"/>
      <c r="V52" s="51"/>
      <c r="W52" s="51"/>
      <c r="X52" s="51"/>
      <c r="Y52" s="55"/>
      <c r="Z52" s="51"/>
      <c r="AA52" s="130">
        <v>1.110521433856009</v>
      </c>
      <c r="AB52" s="51"/>
      <c r="AC52" s="51"/>
      <c r="AD52" s="51"/>
    </row>
    <row r="53" spans="1:30" ht="15.75" thickBot="1">
      <c r="A53" s="106"/>
      <c r="B53" s="80"/>
      <c r="C53" s="52">
        <v>10</v>
      </c>
      <c r="D53" s="51"/>
      <c r="E53" s="51"/>
      <c r="F53" s="51"/>
      <c r="G53" s="51"/>
      <c r="H53" s="51"/>
      <c r="I53" s="130">
        <v>43.401608480000128</v>
      </c>
      <c r="J53" s="51"/>
      <c r="K53" s="51"/>
      <c r="L53" s="51"/>
      <c r="M53" s="51"/>
      <c r="N53" s="51"/>
      <c r="O53" s="51"/>
      <c r="P53" s="51"/>
      <c r="Q53" s="51"/>
      <c r="R53" s="55">
        <v>1.1436E-2</v>
      </c>
      <c r="S53" s="51"/>
      <c r="T53" s="51"/>
      <c r="U53" s="51"/>
      <c r="V53" s="51"/>
      <c r="W53" s="51"/>
      <c r="X53" s="51"/>
      <c r="Y53" s="55"/>
      <c r="Z53" s="51"/>
      <c r="AA53" s="130">
        <v>1.0867594132272729</v>
      </c>
      <c r="AB53" s="51"/>
      <c r="AC53" s="51"/>
      <c r="AD53" s="51"/>
    </row>
    <row r="54" spans="1:30" ht="15.75" thickBot="1">
      <c r="A54" s="106"/>
      <c r="B54" s="78" t="s">
        <v>16</v>
      </c>
      <c r="C54" s="52">
        <v>-6</v>
      </c>
      <c r="D54" s="51"/>
      <c r="E54" s="51"/>
      <c r="F54" s="51"/>
      <c r="G54" s="51"/>
      <c r="H54" s="51"/>
      <c r="I54" s="130">
        <v>4.4068275200000171</v>
      </c>
      <c r="J54" s="51"/>
      <c r="K54" s="51"/>
      <c r="L54" s="51"/>
      <c r="M54" s="51"/>
      <c r="N54" s="51"/>
      <c r="O54" s="51"/>
      <c r="P54" s="51"/>
      <c r="Q54" s="51"/>
      <c r="R54" s="55">
        <v>1.3291000000000001E-2</v>
      </c>
      <c r="S54" s="51"/>
      <c r="T54" s="51"/>
      <c r="U54" s="51"/>
      <c r="V54" s="51"/>
      <c r="W54" s="51"/>
      <c r="X54" s="51"/>
      <c r="Y54" s="51"/>
      <c r="Z54" s="51"/>
      <c r="AA54" s="130">
        <v>0.96449574740310906</v>
      </c>
      <c r="AB54" s="51"/>
      <c r="AC54" s="51"/>
      <c r="AD54" s="51"/>
    </row>
    <row r="55" spans="1:30" ht="15.75" thickBot="1">
      <c r="A55" s="106"/>
      <c r="B55" s="79"/>
      <c r="C55" s="52">
        <v>-4</v>
      </c>
      <c r="D55" s="51"/>
      <c r="E55" s="51"/>
      <c r="F55" s="51"/>
      <c r="G55" s="51"/>
      <c r="H55" s="51"/>
      <c r="I55" s="130">
        <v>6.804028800000026</v>
      </c>
      <c r="J55" s="51"/>
      <c r="K55" s="51"/>
      <c r="L55" s="51"/>
      <c r="M55" s="51"/>
      <c r="N55" s="51"/>
      <c r="O55" s="51"/>
      <c r="P55" s="51"/>
      <c r="Q55" s="51"/>
      <c r="R55" s="55">
        <v>1.0709E-2</v>
      </c>
      <c r="S55" s="51"/>
      <c r="T55" s="51"/>
      <c r="U55" s="51"/>
      <c r="V55" s="51"/>
      <c r="W55" s="51"/>
      <c r="X55" s="51"/>
      <c r="Y55" s="55"/>
      <c r="Z55" s="51"/>
      <c r="AA55" s="130">
        <v>0.9347037105085505</v>
      </c>
      <c r="AB55" s="51"/>
      <c r="AC55" s="51"/>
      <c r="AD55" s="51"/>
    </row>
    <row r="56" spans="1:30" ht="15.75" thickBot="1">
      <c r="A56" s="106"/>
      <c r="B56" s="79"/>
      <c r="C56" s="52">
        <v>-2</v>
      </c>
      <c r="D56" s="51"/>
      <c r="E56" s="51"/>
      <c r="F56" s="51"/>
      <c r="G56" s="51"/>
      <c r="H56" s="51"/>
      <c r="I56" s="130">
        <v>12.44411936000005</v>
      </c>
      <c r="J56" s="51"/>
      <c r="K56" s="51"/>
      <c r="L56" s="51"/>
      <c r="M56" s="51"/>
      <c r="N56" s="51"/>
      <c r="O56" s="51"/>
      <c r="P56" s="51"/>
      <c r="Q56" s="51"/>
      <c r="R56" s="55">
        <v>6.5636000000000002E-3</v>
      </c>
      <c r="S56" s="51"/>
      <c r="T56" s="51"/>
      <c r="U56" s="51"/>
      <c r="V56" s="51"/>
      <c r="W56" s="51"/>
      <c r="X56" s="51"/>
      <c r="Y56" s="55"/>
      <c r="Z56" s="51"/>
      <c r="AA56" s="130">
        <v>0.97443541985091009</v>
      </c>
      <c r="AB56" s="51"/>
      <c r="AC56" s="51"/>
      <c r="AD56" s="51"/>
    </row>
    <row r="57" spans="1:30" ht="15.75" thickBot="1">
      <c r="A57" s="106"/>
      <c r="B57" s="79"/>
      <c r="C57" s="52">
        <v>0</v>
      </c>
      <c r="D57" s="51"/>
      <c r="E57" s="51"/>
      <c r="F57" s="51"/>
      <c r="G57" s="51"/>
      <c r="H57" s="51"/>
      <c r="I57" s="130">
        <v>19.522876960000065</v>
      </c>
      <c r="J57" s="51"/>
      <c r="K57" s="51"/>
      <c r="L57" s="51"/>
      <c r="M57" s="51"/>
      <c r="N57" s="51"/>
      <c r="O57" s="51"/>
      <c r="P57" s="51"/>
      <c r="Q57" s="51"/>
      <c r="R57" s="55">
        <v>3.5090999999999998E-3</v>
      </c>
      <c r="S57" s="51"/>
      <c r="T57" s="51"/>
      <c r="U57" s="51"/>
      <c r="V57" s="51"/>
      <c r="W57" s="51"/>
      <c r="X57" s="51"/>
      <c r="Y57" s="55"/>
      <c r="Z57" s="51"/>
      <c r="AA57" s="130">
        <v>1.0101977014119958</v>
      </c>
      <c r="AB57" s="51"/>
      <c r="AC57" s="51"/>
      <c r="AD57" s="51"/>
    </row>
    <row r="58" spans="1:30" ht="15.75" thickBot="1">
      <c r="A58" s="106"/>
      <c r="B58" s="79"/>
      <c r="C58" s="52">
        <v>2</v>
      </c>
      <c r="D58" s="51"/>
      <c r="E58" s="51"/>
      <c r="F58" s="51"/>
      <c r="G58" s="51"/>
      <c r="H58" s="51"/>
      <c r="I58" s="130">
        <v>25.600647520000081</v>
      </c>
      <c r="J58" s="51"/>
      <c r="K58" s="51"/>
      <c r="L58" s="51"/>
      <c r="M58" s="51"/>
      <c r="N58" s="51"/>
      <c r="O58" s="51"/>
      <c r="P58" s="51"/>
      <c r="Q58" s="51"/>
      <c r="R58" s="55">
        <v>2.9818000000000002E-3</v>
      </c>
      <c r="S58" s="51"/>
      <c r="T58" s="51"/>
      <c r="U58" s="51"/>
      <c r="V58" s="51"/>
      <c r="W58" s="51"/>
      <c r="X58" s="51"/>
      <c r="Y58" s="55"/>
      <c r="Z58" s="51"/>
      <c r="AA58" s="130">
        <v>1.007536655838188</v>
      </c>
      <c r="AB58" s="51"/>
      <c r="AC58" s="51"/>
      <c r="AD58" s="51"/>
    </row>
    <row r="59" spans="1:30" ht="15.75" thickBot="1">
      <c r="A59" s="106"/>
      <c r="B59" s="79"/>
      <c r="C59" s="52">
        <v>4</v>
      </c>
      <c r="D59" s="51"/>
      <c r="E59" s="51"/>
      <c r="F59" s="51"/>
      <c r="G59" s="51"/>
      <c r="H59" s="51"/>
      <c r="I59" s="130">
        <v>32.185109920000109</v>
      </c>
      <c r="J59" s="51"/>
      <c r="K59" s="51"/>
      <c r="L59" s="51"/>
      <c r="M59" s="51"/>
      <c r="N59" s="51"/>
      <c r="O59" s="51"/>
      <c r="P59" s="51"/>
      <c r="Q59" s="51"/>
      <c r="R59" s="55">
        <v>1.4364E-3</v>
      </c>
      <c r="S59" s="51"/>
      <c r="T59" s="51"/>
      <c r="U59" s="51"/>
      <c r="V59" s="51"/>
      <c r="W59" s="51"/>
      <c r="X59" s="51"/>
      <c r="Y59" s="55"/>
      <c r="Z59" s="51"/>
      <c r="AA59" s="130">
        <v>1.0075987860063014</v>
      </c>
      <c r="AB59" s="51"/>
      <c r="AC59" s="51"/>
      <c r="AD59" s="51"/>
    </row>
    <row r="60" spans="1:30" ht="15.75" thickBot="1">
      <c r="A60" s="106"/>
      <c r="B60" s="79"/>
      <c r="C60" s="52">
        <v>6</v>
      </c>
      <c r="D60" s="51"/>
      <c r="E60" s="51"/>
      <c r="F60" s="51"/>
      <c r="G60" s="51"/>
      <c r="H60" s="51"/>
      <c r="I60" s="130">
        <v>38.89992640000014</v>
      </c>
      <c r="J60" s="51"/>
      <c r="K60" s="51"/>
      <c r="L60" s="51"/>
      <c r="M60" s="51"/>
      <c r="N60" s="51"/>
      <c r="O60" s="51"/>
      <c r="P60" s="51"/>
      <c r="Q60" s="51"/>
      <c r="R60" s="55">
        <v>9.8182E-4</v>
      </c>
      <c r="S60" s="51"/>
      <c r="T60" s="51"/>
      <c r="U60" s="51"/>
      <c r="V60" s="51"/>
      <c r="W60" s="51"/>
      <c r="X60" s="51"/>
      <c r="Y60" s="55"/>
      <c r="Z60" s="51"/>
      <c r="AA60" s="130">
        <v>1.0086165115197543</v>
      </c>
      <c r="AB60" s="51"/>
      <c r="AC60" s="51"/>
      <c r="AD60" s="51"/>
    </row>
    <row r="61" spans="1:30" ht="15.75" thickBot="1">
      <c r="A61" s="106"/>
      <c r="B61" s="79"/>
      <c r="C61" s="52">
        <v>8</v>
      </c>
      <c r="D61" s="51"/>
      <c r="E61" s="51"/>
      <c r="F61" s="51"/>
      <c r="G61" s="51"/>
      <c r="H61" s="51"/>
      <c r="I61" s="130">
        <v>45.568445760000159</v>
      </c>
      <c r="J61" s="51"/>
      <c r="K61" s="51"/>
      <c r="L61" s="51"/>
      <c r="M61" s="51"/>
      <c r="N61" s="51"/>
      <c r="O61" s="51"/>
      <c r="P61" s="51"/>
      <c r="Q61" s="51"/>
      <c r="R61" s="55">
        <v>3.0908999999999998E-4</v>
      </c>
      <c r="S61" s="51"/>
      <c r="T61" s="51"/>
      <c r="U61" s="51"/>
      <c r="V61" s="51"/>
      <c r="W61" s="51"/>
      <c r="X61" s="51"/>
      <c r="Y61" s="55"/>
      <c r="Z61" s="51"/>
      <c r="AA61" s="130">
        <v>1.003591200398281</v>
      </c>
      <c r="AB61" s="51"/>
      <c r="AC61" s="51"/>
      <c r="AD61" s="51"/>
    </row>
    <row r="62" spans="1:30" ht="15.75" thickBot="1">
      <c r="A62" s="106"/>
      <c r="B62" s="79"/>
      <c r="C62" s="52">
        <v>10</v>
      </c>
      <c r="D62" s="51"/>
      <c r="E62" s="51"/>
      <c r="F62" s="51"/>
      <c r="G62" s="51"/>
      <c r="H62" s="51"/>
      <c r="I62" s="130">
        <v>52.451231840000183</v>
      </c>
      <c r="J62" s="51"/>
      <c r="K62" s="51"/>
      <c r="L62" s="51"/>
      <c r="M62" s="51"/>
      <c r="N62" s="51"/>
      <c r="O62" s="51"/>
      <c r="P62" s="51"/>
      <c r="Q62" s="51"/>
      <c r="R62" s="55">
        <v>0</v>
      </c>
      <c r="S62" s="51"/>
      <c r="T62" s="51"/>
      <c r="U62" s="51"/>
      <c r="V62" s="51"/>
      <c r="W62" s="51"/>
      <c r="X62" s="51"/>
      <c r="Y62" s="55"/>
      <c r="Z62" s="51"/>
      <c r="AA62" s="130">
        <v>0.9983519315477557</v>
      </c>
      <c r="AB62" s="51"/>
      <c r="AC62" s="51"/>
      <c r="AD62" s="51"/>
    </row>
    <row r="63" spans="1:30" ht="15.75" thickBot="1">
      <c r="A63" s="105" t="s">
        <v>19</v>
      </c>
      <c r="B63" s="78" t="s">
        <v>15</v>
      </c>
      <c r="C63" s="52">
        <v>-6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0" ht="15.75" thickBot="1">
      <c r="A64" s="106"/>
      <c r="B64" s="79"/>
      <c r="C64" s="52">
        <v>-4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:30" ht="15.75" thickBot="1">
      <c r="A65" s="106"/>
      <c r="B65" s="80"/>
      <c r="C65" s="52">
        <v>-2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:30" ht="15.75" thickBot="1">
      <c r="A66" s="106"/>
      <c r="B66" s="80"/>
      <c r="C66" s="52"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1:30" ht="15.75" thickBot="1">
      <c r="A67" s="106"/>
      <c r="B67" s="80"/>
      <c r="C67" s="52">
        <v>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1:30" ht="15.75" thickBot="1">
      <c r="A68" s="106"/>
      <c r="B68" s="80"/>
      <c r="C68" s="52">
        <v>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1:30" ht="15.75" thickBot="1">
      <c r="A69" s="106"/>
      <c r="B69" s="80"/>
      <c r="C69" s="52">
        <v>6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0" ht="15.75" thickBot="1">
      <c r="A70" s="106"/>
      <c r="B70" s="80"/>
      <c r="C70" s="52">
        <v>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0" ht="15.75" thickBot="1">
      <c r="A71" s="106"/>
      <c r="B71" s="80"/>
      <c r="C71" s="52">
        <v>10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0" ht="15.75" thickBot="1">
      <c r="A72" s="106"/>
      <c r="B72" s="78" t="s">
        <v>16</v>
      </c>
      <c r="C72" s="52">
        <v>-6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0" ht="15.75" thickBot="1">
      <c r="A73" s="106"/>
      <c r="B73" s="79"/>
      <c r="C73" s="52">
        <v>-4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.75" thickBot="1">
      <c r="A74" s="106"/>
      <c r="B74" s="79"/>
      <c r="C74" s="52">
        <v>-2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.75" thickBot="1">
      <c r="A75" s="106"/>
      <c r="B75" s="79"/>
      <c r="C75" s="52">
        <v>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5.75" thickBot="1">
      <c r="A76" s="106"/>
      <c r="B76" s="79"/>
      <c r="C76" s="52">
        <v>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ht="15.75" thickBot="1">
      <c r="A77" s="106"/>
      <c r="B77" s="79"/>
      <c r="C77" s="52">
        <v>4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5.75" thickBot="1">
      <c r="A78" s="106"/>
      <c r="B78" s="79"/>
      <c r="C78" s="52">
        <v>6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ht="15.75" thickBot="1">
      <c r="A79" s="106"/>
      <c r="B79" s="79"/>
      <c r="C79" s="52">
        <v>8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0" ht="15.75" thickBot="1">
      <c r="A80" s="107"/>
      <c r="B80" s="82"/>
      <c r="C80" s="52">
        <v>10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4" spans="7:19">
      <c r="Q84" s="53"/>
      <c r="R84" s="53"/>
      <c r="S84" s="53"/>
    </row>
    <row r="85" spans="7:19">
      <c r="G85" s="54"/>
      <c r="H85" s="54"/>
      <c r="I85" s="54"/>
      <c r="J85" s="54"/>
    </row>
    <row r="86" spans="7:19">
      <c r="G86" s="54"/>
      <c r="H86" s="54"/>
      <c r="I86" s="54"/>
      <c r="J86" s="54"/>
    </row>
    <row r="87" spans="7:19">
      <c r="G87" s="54"/>
      <c r="H87" s="54"/>
      <c r="I87" s="54"/>
      <c r="J87" s="54"/>
    </row>
    <row r="88" spans="7:19">
      <c r="G88" s="54"/>
      <c r="H88" s="54"/>
      <c r="I88" s="54"/>
      <c r="J88" s="54"/>
    </row>
    <row r="89" spans="7:19">
      <c r="G89" s="54"/>
      <c r="H89" s="54"/>
      <c r="I89" s="54"/>
      <c r="J89" s="54"/>
    </row>
    <row r="90" spans="7:19">
      <c r="G90" s="54"/>
      <c r="H90" s="54"/>
      <c r="I90" s="54"/>
      <c r="J90" s="54"/>
    </row>
    <row r="91" spans="7:19">
      <c r="G91" s="54"/>
      <c r="H91" s="54"/>
      <c r="I91" s="54"/>
      <c r="J91" s="54"/>
    </row>
    <row r="92" spans="7:19">
      <c r="G92" s="54"/>
      <c r="H92" s="54"/>
      <c r="I92" s="54"/>
      <c r="J92" s="54"/>
    </row>
    <row r="93" spans="7:19">
      <c r="G93" s="54"/>
      <c r="H93" s="54"/>
      <c r="I93" s="54"/>
      <c r="J93" s="54"/>
      <c r="R93" s="56"/>
    </row>
    <row r="94" spans="7:19">
      <c r="G94" s="54"/>
      <c r="H94" s="54"/>
      <c r="I94" s="54"/>
      <c r="J94" s="54"/>
    </row>
  </sheetData>
  <mergeCells count="18">
    <mergeCell ref="V6:AD7"/>
    <mergeCell ref="A6:A8"/>
    <mergeCell ref="B6:B8"/>
    <mergeCell ref="C6:C7"/>
    <mergeCell ref="D6:L7"/>
    <mergeCell ref="M6:U7"/>
    <mergeCell ref="A9:A26"/>
    <mergeCell ref="B9:B17"/>
    <mergeCell ref="B18:B26"/>
    <mergeCell ref="A27:A44"/>
    <mergeCell ref="B27:B35"/>
    <mergeCell ref="B36:B44"/>
    <mergeCell ref="A45:A62"/>
    <mergeCell ref="B45:B53"/>
    <mergeCell ref="B54:B62"/>
    <mergeCell ref="A63:A80"/>
    <mergeCell ref="B63:B71"/>
    <mergeCell ref="B72:B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1"/>
  <sheetViews>
    <sheetView workbookViewId="0">
      <pane ySplit="3" topLeftCell="A4" activePane="bottomLeft" state="frozen"/>
      <selection pane="bottomLeft" activeCell="L27" sqref="L27"/>
    </sheetView>
  </sheetViews>
  <sheetFormatPr defaultColWidth="8.85546875" defaultRowHeight="15"/>
  <cols>
    <col min="1" max="6" width="10.7109375" customWidth="1"/>
  </cols>
  <sheetData>
    <row r="1" spans="1:28" ht="16.5" thickBot="1">
      <c r="G1" s="108" t="s">
        <v>22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8">
      <c r="A2" s="109" t="s">
        <v>23</v>
      </c>
      <c r="B2" s="110"/>
      <c r="C2" s="110"/>
      <c r="D2" s="110"/>
      <c r="E2" s="110"/>
      <c r="F2" s="111"/>
      <c r="G2" s="109" t="s">
        <v>10</v>
      </c>
      <c r="H2" s="110"/>
      <c r="I2" s="110" t="s">
        <v>24</v>
      </c>
      <c r="J2" s="110"/>
      <c r="K2" s="110" t="s">
        <v>8</v>
      </c>
      <c r="L2" s="110"/>
      <c r="M2" s="110" t="s">
        <v>25</v>
      </c>
      <c r="N2" s="110"/>
      <c r="O2" s="110" t="s">
        <v>26</v>
      </c>
      <c r="P2" s="110"/>
      <c r="Q2" s="110" t="s">
        <v>27</v>
      </c>
      <c r="R2" s="110"/>
      <c r="S2" s="110" t="s">
        <v>28</v>
      </c>
      <c r="T2" s="111"/>
      <c r="U2" s="109" t="s">
        <v>29</v>
      </c>
      <c r="V2" s="112"/>
      <c r="W2" s="109" t="s">
        <v>30</v>
      </c>
      <c r="X2" s="111"/>
      <c r="Y2" s="113" t="s">
        <v>31</v>
      </c>
    </row>
    <row r="3" spans="1:28" ht="45.75" thickBot="1">
      <c r="A3" s="13" t="s">
        <v>32</v>
      </c>
      <c r="B3" s="13" t="s">
        <v>33</v>
      </c>
      <c r="C3" s="13" t="s">
        <v>34</v>
      </c>
      <c r="D3" s="13" t="s">
        <v>35</v>
      </c>
      <c r="E3" s="13" t="s">
        <v>36</v>
      </c>
      <c r="F3" s="14" t="s">
        <v>37</v>
      </c>
      <c r="G3" s="12" t="s">
        <v>38</v>
      </c>
      <c r="H3" s="13" t="s">
        <v>39</v>
      </c>
      <c r="I3" s="13" t="s">
        <v>38</v>
      </c>
      <c r="J3" s="13" t="s">
        <v>39</v>
      </c>
      <c r="K3" s="13" t="s">
        <v>38</v>
      </c>
      <c r="L3" s="13" t="s">
        <v>39</v>
      </c>
      <c r="M3" s="13" t="s">
        <v>38</v>
      </c>
      <c r="N3" s="13" t="s">
        <v>39</v>
      </c>
      <c r="O3" s="13" t="s">
        <v>38</v>
      </c>
      <c r="P3" s="13" t="s">
        <v>39</v>
      </c>
      <c r="Q3" s="13" t="s">
        <v>38</v>
      </c>
      <c r="R3" s="13" t="s">
        <v>39</v>
      </c>
      <c r="S3" s="13" t="s">
        <v>38</v>
      </c>
      <c r="T3" s="14" t="s">
        <v>39</v>
      </c>
      <c r="U3" s="12" t="s">
        <v>38</v>
      </c>
      <c r="V3" s="45" t="s">
        <v>39</v>
      </c>
      <c r="W3" s="19" t="s">
        <v>38</v>
      </c>
      <c r="X3" s="20" t="s">
        <v>39</v>
      </c>
      <c r="Y3" s="114"/>
    </row>
    <row r="4" spans="1:28" ht="15" customHeight="1" thickBot="1">
      <c r="A4" s="115" t="s">
        <v>40</v>
      </c>
      <c r="B4" s="115" t="s">
        <v>41</v>
      </c>
      <c r="C4" s="120" t="s">
        <v>42</v>
      </c>
      <c r="D4" s="123">
        <v>-1.73</v>
      </c>
      <c r="E4" s="123">
        <v>-8.66</v>
      </c>
      <c r="F4" s="24" t="s">
        <v>43</v>
      </c>
      <c r="G4" s="26" t="e">
        <f>10*LOG10(10^(#REF!/10)/(1+10^(#REF!/10)+10^(#REF!/10)))</f>
        <v>#REF!</v>
      </c>
      <c r="H4" s="25" t="e">
        <f>10*LOG10(10^(#REF!/10)/(1+10^(#REF!/10)+10^(#REF!/10)))</f>
        <v>#REF!</v>
      </c>
      <c r="I4" s="47">
        <v>-3.5</v>
      </c>
      <c r="J4" s="47">
        <v>-5.4</v>
      </c>
      <c r="K4" s="26" t="e">
        <f>10*LOG10(10^(#REF!/10)/(1+10^(#REF!/10)+10^(#REF!/10)))</f>
        <v>#REF!</v>
      </c>
      <c r="L4" s="26" t="e">
        <f>10*LOG10(10^(#REF!/10)/(1+10^(#REF!/10)+10^(#REF!/10)))</f>
        <v>#REF!</v>
      </c>
      <c r="M4" s="17"/>
      <c r="N4" s="17"/>
      <c r="O4" s="17"/>
      <c r="P4" s="17"/>
      <c r="Q4" s="17"/>
      <c r="R4" s="17"/>
      <c r="S4" s="17"/>
      <c r="T4" s="18"/>
      <c r="U4" s="26" t="e">
        <f>MAX(G4,I4,K4,M4,O4,Q4,S4)-MIN(G4,I4,K4,M4,O4,Q4,S4)</f>
        <v>#REF!</v>
      </c>
      <c r="V4" s="30" t="e">
        <f>MAX(H4,J4,L4,N4,P4,R4,T4)-MIN(H4,J4,L4,N4,P4,R4,T4)</f>
        <v>#REF!</v>
      </c>
      <c r="W4" s="26" t="e">
        <f>AVERAGE(G4,I4,K4,M4,O4,Q4,S4)</f>
        <v>#REF!</v>
      </c>
      <c r="X4" s="30" t="e">
        <f>AVERAGE(H4,J4,L4,N4,P4,R4,T4)</f>
        <v>#REF!</v>
      </c>
      <c r="Y4" s="31" t="e">
        <f>W4-X4</f>
        <v>#REF!</v>
      </c>
      <c r="AA4" s="46"/>
      <c r="AB4" s="46"/>
    </row>
    <row r="5" spans="1:28" ht="15.75" thickBot="1">
      <c r="A5" s="116"/>
      <c r="B5" s="118"/>
      <c r="C5" s="121"/>
      <c r="D5" s="124"/>
      <c r="E5" s="124"/>
      <c r="F5" s="9" t="s">
        <v>44</v>
      </c>
      <c r="G5" s="27" t="e">
        <f>10*LOG10(10^(#REF!/10)/(1+10^(#REF!/10)+10^(#REF!/10)))</f>
        <v>#REF!</v>
      </c>
      <c r="H5" s="1" t="e">
        <f>10*LOG10(10^(#REF!/10)/(1+10^(#REF!/10)+10^(#REF!/10)))</f>
        <v>#REF!</v>
      </c>
      <c r="I5" s="48">
        <v>4.0999999999999996</v>
      </c>
      <c r="J5" s="48">
        <v>2.7</v>
      </c>
      <c r="K5" s="26" t="e">
        <f>10*LOG10(10^(#REF!/10)/(1+10^(#REF!/10)+10^(#REF!/10)))</f>
        <v>#REF!</v>
      </c>
      <c r="L5" s="26" t="e">
        <f>10*LOG10(10^(#REF!/10)/(1+10^(#REF!/10)+10^(#REF!/10)))</f>
        <v>#REF!</v>
      </c>
      <c r="M5" s="2"/>
      <c r="N5" s="2"/>
      <c r="O5" s="2"/>
      <c r="P5" s="2"/>
      <c r="Q5" s="2"/>
      <c r="R5" s="2"/>
      <c r="S5" s="2"/>
      <c r="T5" s="5"/>
      <c r="U5" s="27" t="e">
        <f t="shared" ref="U5:V51" si="0">MAX(G5,I5,K5,M5,O5,Q5,S5)-MIN(G5,I5,K5,M5,O5,Q5,S5)</f>
        <v>#REF!</v>
      </c>
      <c r="V5" s="32" t="e">
        <f t="shared" si="0"/>
        <v>#REF!</v>
      </c>
      <c r="W5" s="27" t="e">
        <f t="shared" ref="W5:X51" si="1">AVERAGE(G5,I5,K5,M5,O5,Q5,S5)</f>
        <v>#REF!</v>
      </c>
      <c r="X5" s="32" t="e">
        <f t="shared" si="1"/>
        <v>#REF!</v>
      </c>
      <c r="Y5" s="33" t="e">
        <f t="shared" ref="Y5:Y51" si="2">W5-X5</f>
        <v>#REF!</v>
      </c>
      <c r="AA5" s="46"/>
      <c r="AB5" s="46"/>
    </row>
    <row r="6" spans="1:28" ht="15.75" thickBot="1">
      <c r="A6" s="116"/>
      <c r="B6" s="118"/>
      <c r="C6" s="121"/>
      <c r="D6" s="124">
        <v>-1.73</v>
      </c>
      <c r="E6" s="124" t="s">
        <v>45</v>
      </c>
      <c r="F6" s="9" t="s">
        <v>43</v>
      </c>
      <c r="G6" s="4"/>
      <c r="H6" s="2"/>
      <c r="I6" s="48">
        <v>-3.5</v>
      </c>
      <c r="J6" s="48">
        <v>-5.0999999999999996</v>
      </c>
      <c r="K6" s="26" t="e">
        <f>10*LOG10(10^(#REF!/10)/(1+10^(#REF!/10)))</f>
        <v>#REF!</v>
      </c>
      <c r="L6" s="26" t="e">
        <f>10*LOG10(10^(#REF!/10)/(1+10^(#REF!/10)))</f>
        <v>#REF!</v>
      </c>
      <c r="M6" s="2"/>
      <c r="N6" s="2"/>
      <c r="O6" s="2"/>
      <c r="P6" s="2"/>
      <c r="Q6" s="2"/>
      <c r="R6" s="2"/>
      <c r="S6" s="2"/>
      <c r="T6" s="5"/>
      <c r="U6" s="27" t="e">
        <f t="shared" si="0"/>
        <v>#REF!</v>
      </c>
      <c r="V6" s="32" t="e">
        <f t="shared" si="0"/>
        <v>#REF!</v>
      </c>
      <c r="W6" s="27" t="e">
        <f t="shared" si="1"/>
        <v>#REF!</v>
      </c>
      <c r="X6" s="32" t="e">
        <f t="shared" si="1"/>
        <v>#REF!</v>
      </c>
      <c r="Y6" s="33" t="e">
        <f t="shared" si="2"/>
        <v>#REF!</v>
      </c>
      <c r="AA6" s="46"/>
      <c r="AB6" s="46"/>
    </row>
    <row r="7" spans="1:28" ht="15.75" thickBot="1">
      <c r="A7" s="116"/>
      <c r="B7" s="118"/>
      <c r="C7" s="121"/>
      <c r="D7" s="124"/>
      <c r="E7" s="124"/>
      <c r="F7" s="9" t="s">
        <v>44</v>
      </c>
      <c r="G7" s="4"/>
      <c r="H7" s="2"/>
      <c r="I7" s="48">
        <v>4.0999999999999996</v>
      </c>
      <c r="J7" s="48">
        <v>2.8</v>
      </c>
      <c r="K7" s="26" t="e">
        <f>10*LOG10(10^(#REF!/10)/(1+10^(#REF!/10)))</f>
        <v>#REF!</v>
      </c>
      <c r="L7" s="26" t="e">
        <f>10*LOG10(10^(#REF!/10)/(1+10^(#REF!/10)))</f>
        <v>#REF!</v>
      </c>
      <c r="M7" s="2"/>
      <c r="N7" s="2"/>
      <c r="O7" s="2"/>
      <c r="P7" s="2"/>
      <c r="Q7" s="2"/>
      <c r="R7" s="2"/>
      <c r="S7" s="2"/>
      <c r="T7" s="5"/>
      <c r="U7" s="27" t="e">
        <f t="shared" si="0"/>
        <v>#REF!</v>
      </c>
      <c r="V7" s="32" t="e">
        <f t="shared" si="0"/>
        <v>#REF!</v>
      </c>
      <c r="W7" s="27" t="e">
        <f t="shared" si="1"/>
        <v>#REF!</v>
      </c>
      <c r="X7" s="32" t="e">
        <f t="shared" si="1"/>
        <v>#REF!</v>
      </c>
      <c r="Y7" s="33" t="e">
        <f t="shared" si="2"/>
        <v>#REF!</v>
      </c>
      <c r="AA7" s="46"/>
      <c r="AB7" s="46"/>
    </row>
    <row r="8" spans="1:28" ht="15.75" thickBot="1">
      <c r="A8" s="116"/>
      <c r="B8" s="118"/>
      <c r="C8" s="121"/>
      <c r="D8" s="125" t="e">
        <f>10*LOG10((10^(#REF!/10))/(1 + 10^(#REF!/10) + 10^(#REF!/10)))</f>
        <v>#REF!</v>
      </c>
      <c r="E8" s="125" t="e">
        <f>10*LOG10((10^(#REF!/10))/(1 + 10^(#REF!/10) + 10^(#REF!/10)))</f>
        <v>#REF!</v>
      </c>
      <c r="F8" s="9" t="s">
        <v>43</v>
      </c>
      <c r="G8" s="27" t="e">
        <f>10*LOG10(10^(#REF!/10)/(1+10^(#REF!/10)+10^(#REF!/10)))</f>
        <v>#REF!</v>
      </c>
      <c r="H8" s="1" t="e">
        <f>10*LOG10(10^(#REF!/10)/(1+10^(#REF!/10)+10^(#REF!/10)))</f>
        <v>#REF!</v>
      </c>
      <c r="I8" s="48"/>
      <c r="J8" s="48"/>
      <c r="K8" s="26" t="e">
        <f>10*LOG10(10^(#REF!/10)/(1+10^(#REF!/10)+10^(#REF!/10)))</f>
        <v>#REF!</v>
      </c>
      <c r="L8" s="26" t="e">
        <f>10*LOG10(10^(#REF!/10)/(1+10^(#REF!/10)+10^(#REF!/10)))</f>
        <v>#REF!</v>
      </c>
      <c r="M8" s="2"/>
      <c r="N8" s="2"/>
      <c r="O8" s="2"/>
      <c r="P8" s="2"/>
      <c r="Q8" s="2"/>
      <c r="R8" s="2"/>
      <c r="S8" s="2"/>
      <c r="T8" s="5"/>
      <c r="U8" s="27" t="e">
        <f t="shared" si="0"/>
        <v>#REF!</v>
      </c>
      <c r="V8" s="32" t="e">
        <f t="shared" si="0"/>
        <v>#REF!</v>
      </c>
      <c r="W8" s="27" t="e">
        <f t="shared" si="1"/>
        <v>#REF!</v>
      </c>
      <c r="X8" s="32" t="e">
        <f t="shared" si="1"/>
        <v>#REF!</v>
      </c>
      <c r="Y8" s="33" t="e">
        <f t="shared" si="2"/>
        <v>#REF!</v>
      </c>
      <c r="AA8" s="46"/>
      <c r="AB8" s="46"/>
    </row>
    <row r="9" spans="1:28" ht="15.75" thickBot="1">
      <c r="A9" s="116"/>
      <c r="B9" s="118"/>
      <c r="C9" s="122"/>
      <c r="D9" s="126"/>
      <c r="E9" s="126"/>
      <c r="F9" s="23" t="s">
        <v>44</v>
      </c>
      <c r="G9" s="28" t="e">
        <f>10*LOG10(10^(#REF!/10)/(1+10^(#REF!/10)+10^(#REF!/10)))</f>
        <v>#REF!</v>
      </c>
      <c r="H9" s="29" t="e">
        <f>10*LOG10(10^(#REF!/10)/(1+10^(#REF!/10)+10^(#REF!/10)))</f>
        <v>#REF!</v>
      </c>
      <c r="I9" s="49"/>
      <c r="J9" s="49"/>
      <c r="K9" s="26" t="e">
        <f>10*LOG10(10^(#REF!/10)/(1+10^(#REF!/10)+10^(#REF!/10)))</f>
        <v>#REF!</v>
      </c>
      <c r="L9" s="26" t="e">
        <f>10*LOG10(10^(#REF!/10)/(1+10^(#REF!/10)+10^(#REF!/10)))</f>
        <v>#REF!</v>
      </c>
      <c r="M9" s="7"/>
      <c r="N9" s="7"/>
      <c r="O9" s="7"/>
      <c r="P9" s="7"/>
      <c r="Q9" s="7"/>
      <c r="R9" s="7"/>
      <c r="S9" s="7"/>
      <c r="T9" s="8"/>
      <c r="U9" s="28" t="e">
        <f t="shared" si="0"/>
        <v>#REF!</v>
      </c>
      <c r="V9" s="34" t="e">
        <f t="shared" si="0"/>
        <v>#REF!</v>
      </c>
      <c r="W9" s="28" t="e">
        <f t="shared" si="1"/>
        <v>#REF!</v>
      </c>
      <c r="X9" s="34" t="e">
        <f t="shared" si="1"/>
        <v>#REF!</v>
      </c>
      <c r="Y9" s="35" t="e">
        <f t="shared" si="2"/>
        <v>#REF!</v>
      </c>
      <c r="AA9" s="46"/>
      <c r="AB9" s="46"/>
    </row>
    <row r="10" spans="1:28" ht="15.75" thickBot="1">
      <c r="A10" s="116"/>
      <c r="B10" s="118"/>
      <c r="C10" s="120" t="s">
        <v>46</v>
      </c>
      <c r="D10" s="123">
        <v>-1.73</v>
      </c>
      <c r="E10" s="123">
        <v>-8.66</v>
      </c>
      <c r="F10" s="24" t="s">
        <v>43</v>
      </c>
      <c r="G10" s="26" t="e">
        <f>10*LOG10(10^(#REF!/10)/(1+10^(#REF!/10)+10^(#REF!/10)))</f>
        <v>#REF!</v>
      </c>
      <c r="H10" s="25" t="e">
        <f>10*LOG10(10^(#REF!/10)/(1+10^(#REF!/10)+10^(#REF!/10)))</f>
        <v>#REF!</v>
      </c>
      <c r="I10" s="47">
        <v>-6</v>
      </c>
      <c r="J10" s="47">
        <v>-9.9</v>
      </c>
      <c r="K10" s="26" t="e">
        <f>10*LOG10(10^(#REF!/10)/(1+10^(#REF!/10)+10^(#REF!/10)))</f>
        <v>#REF!</v>
      </c>
      <c r="L10" s="26" t="e">
        <f>10*LOG10(10^(#REF!/10)/(1+10^(#REF!/10)+10^(#REF!/10)))</f>
        <v>#REF!</v>
      </c>
      <c r="M10" s="17"/>
      <c r="N10" s="17"/>
      <c r="O10" s="17"/>
      <c r="P10" s="17"/>
      <c r="Q10" s="17"/>
      <c r="R10" s="17"/>
      <c r="S10" s="17"/>
      <c r="T10" s="18"/>
      <c r="U10" s="26" t="e">
        <f t="shared" si="0"/>
        <v>#REF!</v>
      </c>
      <c r="V10" s="30" t="e">
        <f t="shared" si="0"/>
        <v>#REF!</v>
      </c>
      <c r="W10" s="26" t="e">
        <f t="shared" si="1"/>
        <v>#REF!</v>
      </c>
      <c r="X10" s="30" t="e">
        <f t="shared" si="1"/>
        <v>#REF!</v>
      </c>
      <c r="Y10" s="31" t="e">
        <f t="shared" si="2"/>
        <v>#REF!</v>
      </c>
      <c r="AA10" s="46"/>
      <c r="AB10" s="46"/>
    </row>
    <row r="11" spans="1:28" ht="15.75" thickBot="1">
      <c r="A11" s="116"/>
      <c r="B11" s="118"/>
      <c r="C11" s="121"/>
      <c r="D11" s="124"/>
      <c r="E11" s="124"/>
      <c r="F11" s="9" t="s">
        <v>44</v>
      </c>
      <c r="G11" s="27" t="e">
        <f>10*LOG10(10^(#REF!/10)/(1+10^(#REF!/10)+10^(#REF!/10)))</f>
        <v>#REF!</v>
      </c>
      <c r="H11" s="1" t="e">
        <f>10*LOG10(10^(#REF!/10)/(1+10^(#REF!/10)+10^(#REF!/10)))</f>
        <v>#REF!</v>
      </c>
      <c r="I11" s="48">
        <v>1.4</v>
      </c>
      <c r="J11" s="48">
        <v>-0.9</v>
      </c>
      <c r="K11" s="26" t="e">
        <f>10*LOG10(10^(#REF!/10)/(1+10^(#REF!/10)+10^(#REF!/10)))</f>
        <v>#REF!</v>
      </c>
      <c r="L11" s="26" t="e">
        <f>10*LOG10(10^(#REF!/10)/(1+10^(#REF!/10)+10^(#REF!/10)))</f>
        <v>#REF!</v>
      </c>
      <c r="M11" s="2"/>
      <c r="N11" s="2"/>
      <c r="O11" s="2"/>
      <c r="P11" s="2"/>
      <c r="Q11" s="2"/>
      <c r="R11" s="2"/>
      <c r="S11" s="2"/>
      <c r="T11" s="5"/>
      <c r="U11" s="27" t="e">
        <f t="shared" si="0"/>
        <v>#REF!</v>
      </c>
      <c r="V11" s="32" t="e">
        <f t="shared" si="0"/>
        <v>#REF!</v>
      </c>
      <c r="W11" s="27" t="e">
        <f t="shared" si="1"/>
        <v>#REF!</v>
      </c>
      <c r="X11" s="32" t="e">
        <f t="shared" si="1"/>
        <v>#REF!</v>
      </c>
      <c r="Y11" s="33" t="e">
        <f t="shared" si="2"/>
        <v>#REF!</v>
      </c>
      <c r="AA11" s="46"/>
      <c r="AB11" s="46"/>
    </row>
    <row r="12" spans="1:28" ht="15.75" thickBot="1">
      <c r="A12" s="116"/>
      <c r="B12" s="118"/>
      <c r="C12" s="121"/>
      <c r="D12" s="124">
        <v>-1.73</v>
      </c>
      <c r="E12" s="124" t="s">
        <v>45</v>
      </c>
      <c r="F12" s="9" t="s">
        <v>43</v>
      </c>
      <c r="G12" s="4"/>
      <c r="H12" s="2"/>
      <c r="I12" s="50">
        <v>-5.9</v>
      </c>
      <c r="J12" s="50">
        <v>-9</v>
      </c>
      <c r="K12" s="26" t="e">
        <f>10*LOG10(10^(#REF!/10)/(1+10^(#REF!/10)))</f>
        <v>#REF!</v>
      </c>
      <c r="L12" s="26" t="e">
        <f>10*LOG10(10^(#REF!/10)/(1+10^(#REF!/10)))</f>
        <v>#REF!</v>
      </c>
      <c r="M12" s="2"/>
      <c r="N12" s="2"/>
      <c r="O12" s="2"/>
      <c r="P12" s="2"/>
      <c r="Q12" s="2"/>
      <c r="R12" s="2"/>
      <c r="S12" s="2"/>
      <c r="T12" s="5"/>
      <c r="U12" s="27" t="e">
        <f t="shared" si="0"/>
        <v>#REF!</v>
      </c>
      <c r="V12" s="32" t="e">
        <f t="shared" si="0"/>
        <v>#REF!</v>
      </c>
      <c r="W12" s="27" t="e">
        <f t="shared" si="1"/>
        <v>#REF!</v>
      </c>
      <c r="X12" s="32" t="e">
        <f t="shared" si="1"/>
        <v>#REF!</v>
      </c>
      <c r="Y12" s="33" t="e">
        <f t="shared" si="2"/>
        <v>#REF!</v>
      </c>
      <c r="AA12" s="46"/>
      <c r="AB12" s="46"/>
    </row>
    <row r="13" spans="1:28" ht="15.75" thickBot="1">
      <c r="A13" s="116"/>
      <c r="B13" s="118"/>
      <c r="C13" s="121"/>
      <c r="D13" s="124"/>
      <c r="E13" s="124"/>
      <c r="F13" s="9" t="s">
        <v>44</v>
      </c>
      <c r="G13" s="4"/>
      <c r="H13" s="2"/>
      <c r="I13" s="48">
        <v>1.4</v>
      </c>
      <c r="J13" s="48">
        <v>-0.4</v>
      </c>
      <c r="K13" s="26" t="e">
        <f>10*LOG10(10^(#REF!/10)/(1+10^(#REF!/10)))</f>
        <v>#REF!</v>
      </c>
      <c r="L13" s="26" t="e">
        <f>10*LOG10(10^(#REF!/10)/(1+10^(#REF!/10)))</f>
        <v>#REF!</v>
      </c>
      <c r="M13" s="2"/>
      <c r="N13" s="2"/>
      <c r="O13" s="2"/>
      <c r="P13" s="2"/>
      <c r="Q13" s="2"/>
      <c r="R13" s="2"/>
      <c r="S13" s="2"/>
      <c r="T13" s="5"/>
      <c r="U13" s="27" t="e">
        <f t="shared" si="0"/>
        <v>#REF!</v>
      </c>
      <c r="V13" s="32" t="e">
        <f t="shared" si="0"/>
        <v>#REF!</v>
      </c>
      <c r="W13" s="27" t="e">
        <f t="shared" si="1"/>
        <v>#REF!</v>
      </c>
      <c r="X13" s="32" t="e">
        <f t="shared" si="1"/>
        <v>#REF!</v>
      </c>
      <c r="Y13" s="33" t="e">
        <f t="shared" si="2"/>
        <v>#REF!</v>
      </c>
      <c r="AA13" s="46"/>
      <c r="AB13" s="46"/>
    </row>
    <row r="14" spans="1:28" ht="15.75" thickBot="1">
      <c r="A14" s="116"/>
      <c r="B14" s="118"/>
      <c r="C14" s="121"/>
      <c r="D14" s="125" t="e">
        <f>10*LOG10((10^(#REF!/10))/(1 + 10^(#REF!/10) + 10^(#REF!/10)))</f>
        <v>#REF!</v>
      </c>
      <c r="E14" s="125" t="e">
        <f>10*LOG10((10^(#REF!/10))/(1 + 10^(#REF!/10) + 10^(#REF!/10)))</f>
        <v>#REF!</v>
      </c>
      <c r="F14" s="9" t="s">
        <v>43</v>
      </c>
      <c r="G14" s="27" t="e">
        <f>10*LOG10(10^(#REF!/10)/(1+10^(#REF!/10)+10^(#REF!/10)))</f>
        <v>#REF!</v>
      </c>
      <c r="H14" s="1" t="e">
        <f>10*LOG10(10^(#REF!/10)/(1+10^(#REF!/10)+10^(#REF!/10)))</f>
        <v>#REF!</v>
      </c>
      <c r="I14" s="50"/>
      <c r="J14" s="48"/>
      <c r="K14" s="26" t="e">
        <f>10*LOG10(10^(#REF!/10)/(1+10^(#REF!/10)+10^(#REF!/10)))</f>
        <v>#REF!</v>
      </c>
      <c r="L14" s="26" t="e">
        <f>10*LOG10(10^(#REF!/10)/(1+10^(#REF!/10)+10^(#REF!/10)))</f>
        <v>#REF!</v>
      </c>
      <c r="M14" s="2"/>
      <c r="N14" s="2"/>
      <c r="O14" s="2"/>
      <c r="P14" s="2"/>
      <c r="Q14" s="2"/>
      <c r="R14" s="2"/>
      <c r="S14" s="2"/>
      <c r="T14" s="5"/>
      <c r="U14" s="27" t="e">
        <f t="shared" si="0"/>
        <v>#REF!</v>
      </c>
      <c r="V14" s="32" t="e">
        <f t="shared" si="0"/>
        <v>#REF!</v>
      </c>
      <c r="W14" s="27" t="e">
        <f t="shared" si="1"/>
        <v>#REF!</v>
      </c>
      <c r="X14" s="32" t="e">
        <f t="shared" si="1"/>
        <v>#REF!</v>
      </c>
      <c r="Y14" s="33" t="e">
        <f t="shared" si="2"/>
        <v>#REF!</v>
      </c>
      <c r="AA14" s="46"/>
      <c r="AB14" s="46"/>
    </row>
    <row r="15" spans="1:28" ht="15.75" thickBot="1">
      <c r="A15" s="116"/>
      <c r="B15" s="119"/>
      <c r="C15" s="122"/>
      <c r="D15" s="126"/>
      <c r="E15" s="126"/>
      <c r="F15" s="23" t="s">
        <v>44</v>
      </c>
      <c r="G15" s="28" t="e">
        <f>10*LOG10(10^(#REF!/10)/(1+10^(#REF!/10)+10^(#REF!/10)))</f>
        <v>#REF!</v>
      </c>
      <c r="H15" s="29" t="e">
        <f>10*LOG10(10^(#REF!/10)/(1+10^(#REF!/10)+10^(#REF!/10)))</f>
        <v>#REF!</v>
      </c>
      <c r="I15" s="49"/>
      <c r="J15" s="49"/>
      <c r="K15" s="26" t="e">
        <f>10*LOG10(10^(#REF!/10)/(1+10^(#REF!/10)+10^(#REF!/10)))</f>
        <v>#REF!</v>
      </c>
      <c r="L15" s="26" t="e">
        <f>10*LOG10(10^(#REF!/10)/(1+10^(#REF!/10)+10^(#REF!/10)))</f>
        <v>#REF!</v>
      </c>
      <c r="M15" s="7"/>
      <c r="N15" s="7"/>
      <c r="O15" s="7"/>
      <c r="P15" s="7"/>
      <c r="Q15" s="7"/>
      <c r="R15" s="7"/>
      <c r="S15" s="7"/>
      <c r="T15" s="8"/>
      <c r="U15" s="28" t="e">
        <f t="shared" si="0"/>
        <v>#REF!</v>
      </c>
      <c r="V15" s="34" t="e">
        <f t="shared" si="0"/>
        <v>#REF!</v>
      </c>
      <c r="W15" s="28" t="e">
        <f t="shared" si="1"/>
        <v>#REF!</v>
      </c>
      <c r="X15" s="34" t="e">
        <f t="shared" si="1"/>
        <v>#REF!</v>
      </c>
      <c r="Y15" s="35" t="e">
        <f t="shared" si="2"/>
        <v>#REF!</v>
      </c>
      <c r="AA15" s="46"/>
      <c r="AB15" s="46"/>
    </row>
    <row r="16" spans="1:28" ht="15" customHeight="1" thickBot="1">
      <c r="A16" s="116"/>
      <c r="B16" s="115" t="s">
        <v>47</v>
      </c>
      <c r="C16" s="120" t="s">
        <v>42</v>
      </c>
      <c r="D16" s="123">
        <v>-1.73</v>
      </c>
      <c r="E16" s="123">
        <v>-8.66</v>
      </c>
      <c r="F16" s="24" t="s">
        <v>43</v>
      </c>
      <c r="G16" s="26" t="e">
        <f>10*LOG10(10^(#REF!/10)/(1+10^(#REF!/10)+10^(#REF!/10)))</f>
        <v>#REF!</v>
      </c>
      <c r="H16" s="25" t="e">
        <f>10*LOG10(10^(#REF!/10)/(1+10^(#REF!/10)+10^(#REF!/10)))</f>
        <v>#REF!</v>
      </c>
      <c r="I16" s="47">
        <v>-3.1</v>
      </c>
      <c r="J16" s="47">
        <v>-4.8</v>
      </c>
      <c r="K16" s="26" t="e">
        <f>10*LOG10(10^(#REF!/10)/(1+10^(#REF!/10)+10^(#REF!/10)))</f>
        <v>#REF!</v>
      </c>
      <c r="L16" s="26" t="e">
        <f>10*LOG10(10^(#REF!/10)/(1+10^(#REF!/10)+10^(#REF!/10)))</f>
        <v>#REF!</v>
      </c>
      <c r="M16" s="17"/>
      <c r="N16" s="17"/>
      <c r="O16" s="17"/>
      <c r="P16" s="17"/>
      <c r="Q16" s="17"/>
      <c r="R16" s="17"/>
      <c r="S16" s="17"/>
      <c r="T16" s="18"/>
      <c r="U16" s="26" t="e">
        <f t="shared" si="0"/>
        <v>#REF!</v>
      </c>
      <c r="V16" s="30" t="e">
        <f t="shared" si="0"/>
        <v>#REF!</v>
      </c>
      <c r="W16" s="26" t="e">
        <f t="shared" si="1"/>
        <v>#REF!</v>
      </c>
      <c r="X16" s="30" t="e">
        <f t="shared" si="1"/>
        <v>#REF!</v>
      </c>
      <c r="Y16" s="31" t="e">
        <f t="shared" si="2"/>
        <v>#REF!</v>
      </c>
      <c r="AA16" s="46"/>
      <c r="AB16" s="46"/>
    </row>
    <row r="17" spans="1:28" ht="15.75" thickBot="1">
      <c r="A17" s="116"/>
      <c r="B17" s="118"/>
      <c r="C17" s="121"/>
      <c r="D17" s="124"/>
      <c r="E17" s="124"/>
      <c r="F17" s="9" t="s">
        <v>44</v>
      </c>
      <c r="G17" s="27" t="e">
        <f>10*LOG10(10^(#REF!/10)/(1+10^(#REF!/10)+10^(#REF!/10)))</f>
        <v>#REF!</v>
      </c>
      <c r="H17" s="1" t="e">
        <f>10*LOG10(10^(#REF!/10)/(1+10^(#REF!/10)+10^(#REF!/10)))</f>
        <v>#REF!</v>
      </c>
      <c r="I17" s="48">
        <v>4.9000000000000004</v>
      </c>
      <c r="J17" s="48">
        <v>3.6</v>
      </c>
      <c r="K17" s="26" t="e">
        <f>10*LOG10(10^(#REF!/10)/(1+10^(#REF!/10)+10^(#REF!/10)))</f>
        <v>#REF!</v>
      </c>
      <c r="L17" s="26" t="e">
        <f>10*LOG10(10^(#REF!/10)/(1+10^(#REF!/10)+10^(#REF!/10)))</f>
        <v>#REF!</v>
      </c>
      <c r="M17" s="2"/>
      <c r="N17" s="2"/>
      <c r="O17" s="2"/>
      <c r="P17" s="2"/>
      <c r="Q17" s="2"/>
      <c r="R17" s="2"/>
      <c r="S17" s="2"/>
      <c r="T17" s="5"/>
      <c r="U17" s="27" t="e">
        <f t="shared" si="0"/>
        <v>#REF!</v>
      </c>
      <c r="V17" s="32" t="e">
        <f t="shared" si="0"/>
        <v>#REF!</v>
      </c>
      <c r="W17" s="27" t="e">
        <f t="shared" si="1"/>
        <v>#REF!</v>
      </c>
      <c r="X17" s="32" t="e">
        <f t="shared" si="1"/>
        <v>#REF!</v>
      </c>
      <c r="Y17" s="33" t="e">
        <f t="shared" si="2"/>
        <v>#REF!</v>
      </c>
      <c r="AA17" s="46"/>
      <c r="AB17" s="46"/>
    </row>
    <row r="18" spans="1:28" ht="15.75" thickBot="1">
      <c r="A18" s="116"/>
      <c r="B18" s="118"/>
      <c r="C18" s="121"/>
      <c r="D18" s="124">
        <v>-1.73</v>
      </c>
      <c r="E18" s="124" t="s">
        <v>45</v>
      </c>
      <c r="F18" s="9" t="s">
        <v>43</v>
      </c>
      <c r="G18" s="4"/>
      <c r="H18" s="2"/>
      <c r="I18" s="48">
        <v>-3.1</v>
      </c>
      <c r="J18" s="48">
        <v>-4.5999999999999996</v>
      </c>
      <c r="K18" s="26" t="e">
        <f>10*LOG10(10^(#REF!/10)/(1+10^(#REF!/10)))</f>
        <v>#REF!</v>
      </c>
      <c r="L18" s="26" t="e">
        <f>10*LOG10(10^(#REF!/10)/(1+10^(#REF!/10)))</f>
        <v>#REF!</v>
      </c>
      <c r="M18" s="2"/>
      <c r="N18" s="2"/>
      <c r="O18" s="2"/>
      <c r="P18" s="2"/>
      <c r="Q18" s="2"/>
      <c r="R18" s="2"/>
      <c r="S18" s="2"/>
      <c r="T18" s="5"/>
      <c r="U18" s="27" t="e">
        <f t="shared" si="0"/>
        <v>#REF!</v>
      </c>
      <c r="V18" s="32" t="e">
        <f t="shared" si="0"/>
        <v>#REF!</v>
      </c>
      <c r="W18" s="27" t="e">
        <f t="shared" si="1"/>
        <v>#REF!</v>
      </c>
      <c r="X18" s="32" t="e">
        <f t="shared" si="1"/>
        <v>#REF!</v>
      </c>
      <c r="Y18" s="33" t="e">
        <f t="shared" si="2"/>
        <v>#REF!</v>
      </c>
      <c r="AA18" s="46"/>
      <c r="AB18" s="46"/>
    </row>
    <row r="19" spans="1:28" ht="15.75" thickBot="1">
      <c r="A19" s="116"/>
      <c r="B19" s="118"/>
      <c r="C19" s="121"/>
      <c r="D19" s="124"/>
      <c r="E19" s="124"/>
      <c r="F19" s="9" t="s">
        <v>44</v>
      </c>
      <c r="G19" s="4"/>
      <c r="H19" s="2"/>
      <c r="I19" s="48">
        <v>4.9000000000000004</v>
      </c>
      <c r="J19" s="48">
        <v>3.8</v>
      </c>
      <c r="K19" s="26" t="e">
        <f>10*LOG10(10^(#REF!/10)/(1+10^(#REF!/10)))</f>
        <v>#REF!</v>
      </c>
      <c r="L19" s="26" t="e">
        <f>10*LOG10(10^(#REF!/10)/(1+10^(#REF!/10)))</f>
        <v>#REF!</v>
      </c>
      <c r="M19" s="2"/>
      <c r="N19" s="2"/>
      <c r="O19" s="2"/>
      <c r="P19" s="2"/>
      <c r="Q19" s="2"/>
      <c r="R19" s="2"/>
      <c r="S19" s="2"/>
      <c r="T19" s="5"/>
      <c r="U19" s="27" t="e">
        <f t="shared" si="0"/>
        <v>#REF!</v>
      </c>
      <c r="V19" s="32" t="e">
        <f t="shared" si="0"/>
        <v>#REF!</v>
      </c>
      <c r="W19" s="27" t="e">
        <f t="shared" si="1"/>
        <v>#REF!</v>
      </c>
      <c r="X19" s="32" t="e">
        <f t="shared" si="1"/>
        <v>#REF!</v>
      </c>
      <c r="Y19" s="33" t="e">
        <f t="shared" si="2"/>
        <v>#REF!</v>
      </c>
      <c r="AA19" s="46"/>
      <c r="AB19" s="46"/>
    </row>
    <row r="20" spans="1:28" ht="15.75" thickBot="1">
      <c r="A20" s="116"/>
      <c r="B20" s="118"/>
      <c r="C20" s="121"/>
      <c r="D20" s="125" t="e">
        <f>10*LOG10((10^(#REF!/10))/(1 + 10^(#REF!/10) + 10^(#REF!/10)))</f>
        <v>#REF!</v>
      </c>
      <c r="E20" s="125" t="e">
        <f>10*LOG10((10^(#REF!/10))/(1 + 10^(#REF!/10) + 10^(#REF!/10)))</f>
        <v>#REF!</v>
      </c>
      <c r="F20" s="9" t="s">
        <v>43</v>
      </c>
      <c r="G20" s="27" t="e">
        <f>10*LOG10(10^(#REF!/10)/(1+10^(#REF!/10)+10^(#REF!/10)))</f>
        <v>#REF!</v>
      </c>
      <c r="H20" s="1" t="e">
        <f>10*LOG10(10^(#REF!/10)/(1+10^(#REF!/10)+10^(#REF!/10)))</f>
        <v>#REF!</v>
      </c>
      <c r="I20" s="48"/>
      <c r="J20" s="48"/>
      <c r="K20" s="26" t="e">
        <f>10*LOG10(10^(#REF!/10)/(1+10^(#REF!/10)+10^(#REF!/10)))</f>
        <v>#REF!</v>
      </c>
      <c r="L20" s="26" t="e">
        <f>10*LOG10(10^(#REF!/10)/(1+10^(#REF!/10)+10^(#REF!/10)))</f>
        <v>#REF!</v>
      </c>
      <c r="M20" s="2"/>
      <c r="N20" s="2"/>
      <c r="O20" s="2"/>
      <c r="P20" s="2"/>
      <c r="Q20" s="2"/>
      <c r="R20" s="2"/>
      <c r="S20" s="2"/>
      <c r="T20" s="5"/>
      <c r="U20" s="27" t="e">
        <f t="shared" si="0"/>
        <v>#REF!</v>
      </c>
      <c r="V20" s="32" t="e">
        <f t="shared" si="0"/>
        <v>#REF!</v>
      </c>
      <c r="W20" s="27" t="e">
        <f t="shared" si="1"/>
        <v>#REF!</v>
      </c>
      <c r="X20" s="32" t="e">
        <f t="shared" si="1"/>
        <v>#REF!</v>
      </c>
      <c r="Y20" s="33" t="e">
        <f t="shared" si="2"/>
        <v>#REF!</v>
      </c>
      <c r="AA20" s="46"/>
      <c r="AB20" s="46"/>
    </row>
    <row r="21" spans="1:28" ht="15.75" thickBot="1">
      <c r="A21" s="116"/>
      <c r="B21" s="118"/>
      <c r="C21" s="122"/>
      <c r="D21" s="126"/>
      <c r="E21" s="126"/>
      <c r="F21" s="23" t="s">
        <v>44</v>
      </c>
      <c r="G21" s="28" t="e">
        <f>10*LOG10(10^(#REF!/10)/(1+10^(#REF!/10)+10^(#REF!/10)))</f>
        <v>#REF!</v>
      </c>
      <c r="H21" s="29" t="e">
        <f>10*LOG10(10^(#REF!/10)/(1+10^(#REF!/10)+10^(#REF!/10)))</f>
        <v>#REF!</v>
      </c>
      <c r="I21" s="49"/>
      <c r="J21" s="49"/>
      <c r="K21" s="26" t="e">
        <f>10*LOG10(10^(#REF!/10)/(1+10^(#REF!/10)+10^(#REF!/10)))</f>
        <v>#REF!</v>
      </c>
      <c r="L21" s="26" t="e">
        <f>10*LOG10(10^(#REF!/10)/(1+10^(#REF!/10)+10^(#REF!/10)))</f>
        <v>#REF!</v>
      </c>
      <c r="M21" s="7"/>
      <c r="N21" s="7"/>
      <c r="O21" s="7"/>
      <c r="P21" s="7"/>
      <c r="Q21" s="7"/>
      <c r="R21" s="7"/>
      <c r="S21" s="7"/>
      <c r="T21" s="8"/>
      <c r="U21" s="28" t="e">
        <f t="shared" si="0"/>
        <v>#REF!</v>
      </c>
      <c r="V21" s="34" t="e">
        <f t="shared" si="0"/>
        <v>#REF!</v>
      </c>
      <c r="W21" s="28" t="e">
        <f t="shared" si="1"/>
        <v>#REF!</v>
      </c>
      <c r="X21" s="34" t="e">
        <f t="shared" si="1"/>
        <v>#REF!</v>
      </c>
      <c r="Y21" s="35" t="e">
        <f t="shared" si="2"/>
        <v>#REF!</v>
      </c>
      <c r="AA21" s="46"/>
      <c r="AB21" s="46"/>
    </row>
    <row r="22" spans="1:28" ht="15.75" thickBot="1">
      <c r="A22" s="116"/>
      <c r="B22" s="118"/>
      <c r="C22" s="120" t="s">
        <v>46</v>
      </c>
      <c r="D22" s="123">
        <v>-1.73</v>
      </c>
      <c r="E22" s="123">
        <v>-8.66</v>
      </c>
      <c r="F22" s="24" t="s">
        <v>43</v>
      </c>
      <c r="G22" s="26" t="e">
        <f>10*LOG10(10^(#REF!/10)/(1+10^(#REF!/10)+10^(#REF!/10)))</f>
        <v>#REF!</v>
      </c>
      <c r="H22" s="25" t="e">
        <f>10*LOG10(10^(#REF!/10)/(1+10^(#REF!/10)+10^(#REF!/10)))</f>
        <v>#REF!</v>
      </c>
      <c r="I22" s="47"/>
      <c r="J22" s="47"/>
      <c r="K22" s="26" t="e">
        <f>10*LOG10(10^(#REF!/10)/(1+10^(#REF!/10)+10^(#REF!/10)))</f>
        <v>#REF!</v>
      </c>
      <c r="L22" s="26" t="e">
        <f>10*LOG10(10^(#REF!/10)/(1+10^(#REF!/10)+10^(#REF!/10)))</f>
        <v>#REF!</v>
      </c>
      <c r="M22" s="17"/>
      <c r="N22" s="17"/>
      <c r="O22" s="17"/>
      <c r="P22" s="17"/>
      <c r="Q22" s="17"/>
      <c r="R22" s="17"/>
      <c r="S22" s="17"/>
      <c r="T22" s="18"/>
      <c r="U22" s="26" t="e">
        <f t="shared" si="0"/>
        <v>#REF!</v>
      </c>
      <c r="V22" s="30" t="e">
        <f t="shared" si="0"/>
        <v>#REF!</v>
      </c>
      <c r="W22" s="26" t="e">
        <f t="shared" si="1"/>
        <v>#REF!</v>
      </c>
      <c r="X22" s="30" t="e">
        <f t="shared" si="1"/>
        <v>#REF!</v>
      </c>
      <c r="Y22" s="31" t="e">
        <f t="shared" si="2"/>
        <v>#REF!</v>
      </c>
      <c r="AA22" s="46"/>
      <c r="AB22" s="46"/>
    </row>
    <row r="23" spans="1:28" ht="15.75" thickBot="1">
      <c r="A23" s="116"/>
      <c r="B23" s="118"/>
      <c r="C23" s="121"/>
      <c r="D23" s="124"/>
      <c r="E23" s="124"/>
      <c r="F23" s="9" t="s">
        <v>44</v>
      </c>
      <c r="G23" s="27" t="e">
        <f>10*LOG10(10^(#REF!/10)/(1+10^(#REF!/10)+10^(#REF!/10)))</f>
        <v>#REF!</v>
      </c>
      <c r="H23" s="1" t="e">
        <f>10*LOG10(10^(#REF!/10)/(1+10^(#REF!/10)+10^(#REF!/10)))</f>
        <v>#REF!</v>
      </c>
      <c r="I23" s="48"/>
      <c r="J23" s="48"/>
      <c r="K23" s="26" t="e">
        <f>10*LOG10(10^(#REF!/10)/(1+10^(#REF!/10)+10^(#REF!/10)))</f>
        <v>#REF!</v>
      </c>
      <c r="L23" s="26" t="e">
        <f>10*LOG10(10^(#REF!/10)/(1+10^(#REF!/10)+10^(#REF!/10)))</f>
        <v>#REF!</v>
      </c>
      <c r="M23" s="2"/>
      <c r="N23" s="2"/>
      <c r="O23" s="2"/>
      <c r="P23" s="2"/>
      <c r="Q23" s="2"/>
      <c r="R23" s="2"/>
      <c r="S23" s="2"/>
      <c r="T23" s="5"/>
      <c r="U23" s="27" t="e">
        <f t="shared" si="0"/>
        <v>#REF!</v>
      </c>
      <c r="V23" s="32" t="e">
        <f t="shared" si="0"/>
        <v>#REF!</v>
      </c>
      <c r="W23" s="27" t="e">
        <f t="shared" si="1"/>
        <v>#REF!</v>
      </c>
      <c r="X23" s="32" t="e">
        <f t="shared" si="1"/>
        <v>#REF!</v>
      </c>
      <c r="Y23" s="33" t="e">
        <f t="shared" si="2"/>
        <v>#REF!</v>
      </c>
      <c r="AA23" s="46"/>
      <c r="AB23" s="46"/>
    </row>
    <row r="24" spans="1:28" ht="15.75" thickBot="1">
      <c r="A24" s="116"/>
      <c r="B24" s="118"/>
      <c r="C24" s="121"/>
      <c r="D24" s="124">
        <v>-1.73</v>
      </c>
      <c r="E24" s="124" t="s">
        <v>45</v>
      </c>
      <c r="F24" s="9" t="s">
        <v>43</v>
      </c>
      <c r="G24" s="4"/>
      <c r="H24" s="2"/>
      <c r="I24" s="48"/>
      <c r="J24" s="48"/>
      <c r="K24" s="26" t="e">
        <f>10*LOG10(10^(#REF!/10)/(1+10^(#REF!/10)))</f>
        <v>#REF!</v>
      </c>
      <c r="L24" s="26" t="e">
        <f>10*LOG10(10^(#REF!/10)/(1+10^(#REF!/10)))</f>
        <v>#REF!</v>
      </c>
      <c r="M24" s="2"/>
      <c r="N24" s="2"/>
      <c r="O24" s="2"/>
      <c r="P24" s="2"/>
      <c r="Q24" s="2"/>
      <c r="R24" s="2"/>
      <c r="S24" s="2"/>
      <c r="T24" s="5"/>
      <c r="U24" s="27" t="e">
        <f t="shared" si="0"/>
        <v>#REF!</v>
      </c>
      <c r="V24" s="32" t="e">
        <f t="shared" si="0"/>
        <v>#REF!</v>
      </c>
      <c r="W24" s="27" t="e">
        <f t="shared" si="1"/>
        <v>#REF!</v>
      </c>
      <c r="X24" s="32" t="e">
        <f t="shared" si="1"/>
        <v>#REF!</v>
      </c>
      <c r="Y24" s="33" t="e">
        <f t="shared" si="2"/>
        <v>#REF!</v>
      </c>
      <c r="AA24" s="46"/>
      <c r="AB24" s="46"/>
    </row>
    <row r="25" spans="1:28" ht="15.75" thickBot="1">
      <c r="A25" s="116"/>
      <c r="B25" s="118"/>
      <c r="C25" s="121"/>
      <c r="D25" s="124"/>
      <c r="E25" s="124"/>
      <c r="F25" s="9" t="s">
        <v>44</v>
      </c>
      <c r="G25" s="4"/>
      <c r="H25" s="2"/>
      <c r="I25" s="48"/>
      <c r="J25" s="48"/>
      <c r="K25" s="26" t="e">
        <f>10*LOG10(10^(#REF!/10)/(1+10^(#REF!/10)))</f>
        <v>#REF!</v>
      </c>
      <c r="L25" s="26" t="e">
        <f>10*LOG10(10^(#REF!/10)/(1+10^(#REF!/10)))</f>
        <v>#REF!</v>
      </c>
      <c r="M25" s="2"/>
      <c r="N25" s="2"/>
      <c r="O25" s="2"/>
      <c r="P25" s="2"/>
      <c r="Q25" s="2"/>
      <c r="R25" s="2"/>
      <c r="S25" s="2"/>
      <c r="T25" s="5"/>
      <c r="U25" s="27" t="e">
        <f t="shared" si="0"/>
        <v>#REF!</v>
      </c>
      <c r="V25" s="32" t="e">
        <f t="shared" si="0"/>
        <v>#REF!</v>
      </c>
      <c r="W25" s="27" t="e">
        <f t="shared" si="1"/>
        <v>#REF!</v>
      </c>
      <c r="X25" s="32" t="e">
        <f t="shared" si="1"/>
        <v>#REF!</v>
      </c>
      <c r="Y25" s="33" t="e">
        <f t="shared" si="2"/>
        <v>#REF!</v>
      </c>
      <c r="AA25" s="46"/>
      <c r="AB25" s="46"/>
    </row>
    <row r="26" spans="1:28" ht="15.75" thickBot="1">
      <c r="A26" s="116"/>
      <c r="B26" s="118"/>
      <c r="C26" s="121"/>
      <c r="D26" s="125" t="e">
        <f>10*LOG10((10^(#REF!/10))/(1 + 10^(#REF!/10) + 10^(#REF!/10)))</f>
        <v>#REF!</v>
      </c>
      <c r="E26" s="125" t="e">
        <f>10*LOG10((10^(#REF!/10))/(1 + 10^(#REF!/10) + 10^(#REF!/10)))</f>
        <v>#REF!</v>
      </c>
      <c r="F26" s="9" t="s">
        <v>43</v>
      </c>
      <c r="G26" s="27" t="e">
        <f>10*LOG10(10^(#REF!/10)/(1+10^(#REF!/10)+10^(#REF!/10)))</f>
        <v>#REF!</v>
      </c>
      <c r="H26" s="1" t="e">
        <f>10*LOG10(10^(#REF!/10)/(1+10^(#REF!/10)+10^(#REF!/10)))</f>
        <v>#REF!</v>
      </c>
      <c r="I26" s="48"/>
      <c r="J26" s="48"/>
      <c r="K26" s="26" t="e">
        <f>10*LOG10(10^(#REF!/10)/(1+10^(#REF!/10)+10^(#REF!/10)))</f>
        <v>#REF!</v>
      </c>
      <c r="L26" s="26" t="e">
        <f>10*LOG10(10^(#REF!/10)/(1+10^(#REF!/10)+10^(#REF!/10)))</f>
        <v>#REF!</v>
      </c>
      <c r="M26" s="2"/>
      <c r="N26" s="2"/>
      <c r="O26" s="2"/>
      <c r="P26" s="2"/>
      <c r="Q26" s="2"/>
      <c r="R26" s="2"/>
      <c r="S26" s="2"/>
      <c r="T26" s="5"/>
      <c r="U26" s="27" t="e">
        <f t="shared" si="0"/>
        <v>#REF!</v>
      </c>
      <c r="V26" s="32" t="e">
        <f t="shared" si="0"/>
        <v>#REF!</v>
      </c>
      <c r="W26" s="27" t="e">
        <f t="shared" si="1"/>
        <v>#REF!</v>
      </c>
      <c r="X26" s="32" t="e">
        <f t="shared" si="1"/>
        <v>#REF!</v>
      </c>
      <c r="Y26" s="33" t="e">
        <f t="shared" si="2"/>
        <v>#REF!</v>
      </c>
      <c r="AA26" s="46"/>
      <c r="AB26" s="46"/>
    </row>
    <row r="27" spans="1:28" ht="15.75" thickBot="1">
      <c r="A27" s="117"/>
      <c r="B27" s="119"/>
      <c r="C27" s="122"/>
      <c r="D27" s="126"/>
      <c r="E27" s="126"/>
      <c r="F27" s="23" t="s">
        <v>44</v>
      </c>
      <c r="G27" s="28" t="e">
        <f>10*LOG10(10^(#REF!/10)/(1+10^(#REF!/10)+10^(#REF!/10)))</f>
        <v>#REF!</v>
      </c>
      <c r="H27" s="29" t="e">
        <f>10*LOG10(10^(#REF!/10)/(1+10^(#REF!/10)+10^(#REF!/10)))</f>
        <v>#REF!</v>
      </c>
      <c r="I27" s="49"/>
      <c r="J27" s="49"/>
      <c r="K27" s="26" t="e">
        <f>10*LOG10(10^(#REF!/10)/(1+10^(#REF!/10)+10^(#REF!/10)))</f>
        <v>#REF!</v>
      </c>
      <c r="L27" s="26" t="e">
        <f>10*LOG10(10^(#REF!/10)/(1+10^(#REF!/10)+10^(#REF!/10)))</f>
        <v>#REF!</v>
      </c>
      <c r="M27" s="7"/>
      <c r="N27" s="7"/>
      <c r="O27" s="7"/>
      <c r="P27" s="7"/>
      <c r="Q27" s="7"/>
      <c r="R27" s="7"/>
      <c r="S27" s="7"/>
      <c r="T27" s="8"/>
      <c r="U27" s="28" t="e">
        <f t="shared" si="0"/>
        <v>#REF!</v>
      </c>
      <c r="V27" s="34" t="e">
        <f t="shared" si="0"/>
        <v>#REF!</v>
      </c>
      <c r="W27" s="28" t="e">
        <f t="shared" si="1"/>
        <v>#REF!</v>
      </c>
      <c r="X27" s="34" t="e">
        <f t="shared" si="1"/>
        <v>#REF!</v>
      </c>
      <c r="Y27" s="35" t="e">
        <f t="shared" si="2"/>
        <v>#REF!</v>
      </c>
      <c r="AA27" s="46"/>
      <c r="AB27" s="46"/>
    </row>
    <row r="28" spans="1:28" ht="15" customHeight="1">
      <c r="A28" s="127" t="s">
        <v>48</v>
      </c>
      <c r="B28" s="115" t="s">
        <v>41</v>
      </c>
      <c r="C28" s="120" t="s">
        <v>42</v>
      </c>
      <c r="D28" s="123">
        <v>-1.73</v>
      </c>
      <c r="E28" s="123">
        <v>-8.66</v>
      </c>
      <c r="F28" s="15" t="s">
        <v>43</v>
      </c>
      <c r="G28" s="16"/>
      <c r="H28" s="17"/>
      <c r="I28" s="47"/>
      <c r="J28" s="4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26">
        <f t="shared" si="0"/>
        <v>0</v>
      </c>
      <c r="V28" s="30">
        <f t="shared" si="0"/>
        <v>0</v>
      </c>
      <c r="W28" s="26" t="e">
        <f t="shared" si="1"/>
        <v>#DIV/0!</v>
      </c>
      <c r="X28" s="30" t="e">
        <f t="shared" si="1"/>
        <v>#DIV/0!</v>
      </c>
      <c r="Y28" s="36" t="e">
        <f t="shared" si="2"/>
        <v>#DIV/0!</v>
      </c>
    </row>
    <row r="29" spans="1:28">
      <c r="A29" s="128"/>
      <c r="B29" s="118"/>
      <c r="C29" s="121"/>
      <c r="D29" s="124"/>
      <c r="E29" s="124"/>
      <c r="F29" s="10" t="s">
        <v>44</v>
      </c>
      <c r="G29" s="4"/>
      <c r="H29" s="2"/>
      <c r="I29" s="48"/>
      <c r="J29" s="48"/>
      <c r="K29" s="2"/>
      <c r="L29" s="2"/>
      <c r="M29" s="2"/>
      <c r="N29" s="2"/>
      <c r="O29" s="2"/>
      <c r="P29" s="2"/>
      <c r="Q29" s="2"/>
      <c r="R29" s="2"/>
      <c r="S29" s="2"/>
      <c r="T29" s="3"/>
      <c r="U29" s="27">
        <f t="shared" si="0"/>
        <v>0</v>
      </c>
      <c r="V29" s="32">
        <f t="shared" si="0"/>
        <v>0</v>
      </c>
      <c r="W29" s="27" t="e">
        <f t="shared" si="1"/>
        <v>#DIV/0!</v>
      </c>
      <c r="X29" s="32" t="e">
        <f t="shared" si="1"/>
        <v>#DIV/0!</v>
      </c>
      <c r="Y29" s="37" t="e">
        <f t="shared" si="2"/>
        <v>#DIV/0!</v>
      </c>
    </row>
    <row r="30" spans="1:28">
      <c r="A30" s="128"/>
      <c r="B30" s="118"/>
      <c r="C30" s="121"/>
      <c r="D30" s="124">
        <v>-1.73</v>
      </c>
      <c r="E30" s="124" t="s">
        <v>45</v>
      </c>
      <c r="F30" s="10" t="s">
        <v>43</v>
      </c>
      <c r="G30" s="4"/>
      <c r="H30" s="2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3"/>
      <c r="U30" s="27">
        <f t="shared" si="0"/>
        <v>0</v>
      </c>
      <c r="V30" s="32">
        <f t="shared" si="0"/>
        <v>0</v>
      </c>
      <c r="W30" s="27" t="e">
        <f t="shared" si="1"/>
        <v>#DIV/0!</v>
      </c>
      <c r="X30" s="32" t="e">
        <f t="shared" si="1"/>
        <v>#DIV/0!</v>
      </c>
      <c r="Y30" s="37" t="e">
        <f t="shared" si="2"/>
        <v>#DIV/0!</v>
      </c>
    </row>
    <row r="31" spans="1:28">
      <c r="A31" s="128"/>
      <c r="B31" s="118"/>
      <c r="C31" s="121"/>
      <c r="D31" s="124"/>
      <c r="E31" s="124"/>
      <c r="F31" s="10" t="s">
        <v>44</v>
      </c>
      <c r="G31" s="4"/>
      <c r="H31" s="2"/>
      <c r="I31" s="48"/>
      <c r="J31" s="48"/>
      <c r="K31" s="2"/>
      <c r="L31" s="2"/>
      <c r="M31" s="2"/>
      <c r="N31" s="2"/>
      <c r="O31" s="2"/>
      <c r="P31" s="2"/>
      <c r="Q31" s="2"/>
      <c r="R31" s="2"/>
      <c r="S31" s="2"/>
      <c r="T31" s="3"/>
      <c r="U31" s="27">
        <f t="shared" si="0"/>
        <v>0</v>
      </c>
      <c r="V31" s="32">
        <f t="shared" si="0"/>
        <v>0</v>
      </c>
      <c r="W31" s="27" t="e">
        <f t="shared" si="1"/>
        <v>#DIV/0!</v>
      </c>
      <c r="X31" s="32" t="e">
        <f t="shared" si="1"/>
        <v>#DIV/0!</v>
      </c>
      <c r="Y31" s="37" t="e">
        <f t="shared" si="2"/>
        <v>#DIV/0!</v>
      </c>
    </row>
    <row r="32" spans="1:28">
      <c r="A32" s="128"/>
      <c r="B32" s="118"/>
      <c r="C32" s="121"/>
      <c r="D32" s="125" t="e">
        <f>10*LOG10((10^(#REF!/10))/(1 + 10^(#REF!/10) + 10^(#REF!/10)))</f>
        <v>#REF!</v>
      </c>
      <c r="E32" s="125" t="e">
        <f>10*LOG10((10^(#REF!/10))/(1 + 10^(#REF!/10) + 10^(#REF!/10)))</f>
        <v>#REF!</v>
      </c>
      <c r="F32" s="10" t="s">
        <v>43</v>
      </c>
      <c r="G32" s="4"/>
      <c r="H32" s="2"/>
      <c r="I32" s="48"/>
      <c r="J32" s="48"/>
      <c r="K32" s="2"/>
      <c r="L32" s="2"/>
      <c r="M32" s="2"/>
      <c r="N32" s="2"/>
      <c r="O32" s="2"/>
      <c r="P32" s="2"/>
      <c r="Q32" s="2"/>
      <c r="R32" s="2"/>
      <c r="S32" s="2"/>
      <c r="T32" s="3"/>
      <c r="U32" s="27">
        <f t="shared" si="0"/>
        <v>0</v>
      </c>
      <c r="V32" s="32">
        <f t="shared" si="0"/>
        <v>0</v>
      </c>
      <c r="W32" s="27" t="e">
        <f t="shared" si="1"/>
        <v>#DIV/0!</v>
      </c>
      <c r="X32" s="32" t="e">
        <f t="shared" si="1"/>
        <v>#DIV/0!</v>
      </c>
      <c r="Y32" s="37" t="e">
        <f t="shared" si="2"/>
        <v>#DIV/0!</v>
      </c>
    </row>
    <row r="33" spans="1:25" ht="15.75" thickBot="1">
      <c r="A33" s="128"/>
      <c r="B33" s="118"/>
      <c r="C33" s="122"/>
      <c r="D33" s="126"/>
      <c r="E33" s="126"/>
      <c r="F33" s="11" t="s">
        <v>44</v>
      </c>
      <c r="G33" s="6"/>
      <c r="H33" s="7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22"/>
      <c r="U33" s="28">
        <f t="shared" si="0"/>
        <v>0</v>
      </c>
      <c r="V33" s="34">
        <f t="shared" si="0"/>
        <v>0</v>
      </c>
      <c r="W33" s="28" t="e">
        <f t="shared" si="1"/>
        <v>#DIV/0!</v>
      </c>
      <c r="X33" s="34" t="e">
        <f t="shared" si="1"/>
        <v>#DIV/0!</v>
      </c>
      <c r="Y33" s="38" t="e">
        <f t="shared" si="2"/>
        <v>#DIV/0!</v>
      </c>
    </row>
    <row r="34" spans="1:25" ht="15" customHeight="1">
      <c r="A34" s="128"/>
      <c r="B34" s="118"/>
      <c r="C34" s="120" t="s">
        <v>46</v>
      </c>
      <c r="D34" s="123">
        <v>-1.73</v>
      </c>
      <c r="E34" s="123">
        <v>-8.66</v>
      </c>
      <c r="F34" s="15" t="s">
        <v>43</v>
      </c>
      <c r="G34" s="16"/>
      <c r="H34" s="17"/>
      <c r="I34" s="47"/>
      <c r="J34" s="47"/>
      <c r="K34" s="17"/>
      <c r="L34" s="17"/>
      <c r="M34" s="17"/>
      <c r="N34" s="17"/>
      <c r="O34" s="17"/>
      <c r="P34" s="17"/>
      <c r="Q34" s="17"/>
      <c r="R34" s="17"/>
      <c r="S34" s="17"/>
      <c r="T34" s="21"/>
      <c r="U34" s="26">
        <f t="shared" si="0"/>
        <v>0</v>
      </c>
      <c r="V34" s="30">
        <f t="shared" si="0"/>
        <v>0</v>
      </c>
      <c r="W34" s="26" t="e">
        <f t="shared" si="1"/>
        <v>#DIV/0!</v>
      </c>
      <c r="X34" s="30" t="e">
        <f t="shared" si="1"/>
        <v>#DIV/0!</v>
      </c>
      <c r="Y34" s="36" t="e">
        <f t="shared" si="2"/>
        <v>#DIV/0!</v>
      </c>
    </row>
    <row r="35" spans="1:25">
      <c r="A35" s="128"/>
      <c r="B35" s="118"/>
      <c r="C35" s="121"/>
      <c r="D35" s="124"/>
      <c r="E35" s="124"/>
      <c r="F35" s="10" t="s">
        <v>44</v>
      </c>
      <c r="G35" s="4"/>
      <c r="H35" s="2"/>
      <c r="I35" s="48"/>
      <c r="J35" s="48"/>
      <c r="K35" s="2"/>
      <c r="L35" s="2"/>
      <c r="M35" s="2"/>
      <c r="N35" s="2"/>
      <c r="O35" s="2"/>
      <c r="P35" s="2"/>
      <c r="Q35" s="2"/>
      <c r="R35" s="2"/>
      <c r="S35" s="2"/>
      <c r="T35" s="3"/>
      <c r="U35" s="27">
        <f t="shared" si="0"/>
        <v>0</v>
      </c>
      <c r="V35" s="32">
        <f t="shared" si="0"/>
        <v>0</v>
      </c>
      <c r="W35" s="27" t="e">
        <f t="shared" si="1"/>
        <v>#DIV/0!</v>
      </c>
      <c r="X35" s="32" t="e">
        <f t="shared" si="1"/>
        <v>#DIV/0!</v>
      </c>
      <c r="Y35" s="37" t="e">
        <f t="shared" si="2"/>
        <v>#DIV/0!</v>
      </c>
    </row>
    <row r="36" spans="1:25">
      <c r="A36" s="128"/>
      <c r="B36" s="118"/>
      <c r="C36" s="121"/>
      <c r="D36" s="124">
        <v>-1.73</v>
      </c>
      <c r="E36" s="124" t="s">
        <v>45</v>
      </c>
      <c r="F36" s="10" t="s">
        <v>43</v>
      </c>
      <c r="G36" s="4"/>
      <c r="H36" s="2"/>
      <c r="I36" s="48"/>
      <c r="J36" s="48"/>
      <c r="K36" s="2"/>
      <c r="L36" s="2"/>
      <c r="M36" s="2"/>
      <c r="N36" s="2"/>
      <c r="O36" s="2"/>
      <c r="P36" s="2"/>
      <c r="Q36" s="2"/>
      <c r="R36" s="2"/>
      <c r="S36" s="2"/>
      <c r="T36" s="3"/>
      <c r="U36" s="27">
        <f t="shared" si="0"/>
        <v>0</v>
      </c>
      <c r="V36" s="32">
        <f t="shared" si="0"/>
        <v>0</v>
      </c>
      <c r="W36" s="27" t="e">
        <f t="shared" si="1"/>
        <v>#DIV/0!</v>
      </c>
      <c r="X36" s="32" t="e">
        <f t="shared" si="1"/>
        <v>#DIV/0!</v>
      </c>
      <c r="Y36" s="37" t="e">
        <f t="shared" si="2"/>
        <v>#DIV/0!</v>
      </c>
    </row>
    <row r="37" spans="1:25">
      <c r="A37" s="128"/>
      <c r="B37" s="118"/>
      <c r="C37" s="121"/>
      <c r="D37" s="124"/>
      <c r="E37" s="124"/>
      <c r="F37" s="10" t="s">
        <v>44</v>
      </c>
      <c r="G37" s="4"/>
      <c r="H37" s="2"/>
      <c r="I37" s="48"/>
      <c r="J37" s="48"/>
      <c r="K37" s="2"/>
      <c r="L37" s="2"/>
      <c r="M37" s="2"/>
      <c r="N37" s="2"/>
      <c r="O37" s="2"/>
      <c r="P37" s="2"/>
      <c r="Q37" s="2"/>
      <c r="R37" s="2"/>
      <c r="S37" s="2"/>
      <c r="T37" s="3"/>
      <c r="U37" s="27">
        <f t="shared" si="0"/>
        <v>0</v>
      </c>
      <c r="V37" s="32">
        <f t="shared" si="0"/>
        <v>0</v>
      </c>
      <c r="W37" s="27" t="e">
        <f t="shared" si="1"/>
        <v>#DIV/0!</v>
      </c>
      <c r="X37" s="32" t="e">
        <f t="shared" si="1"/>
        <v>#DIV/0!</v>
      </c>
      <c r="Y37" s="37" t="e">
        <f t="shared" si="2"/>
        <v>#DIV/0!</v>
      </c>
    </row>
    <row r="38" spans="1:25">
      <c r="A38" s="128"/>
      <c r="B38" s="118"/>
      <c r="C38" s="121"/>
      <c r="D38" s="125" t="e">
        <f>10*LOG10((10^(#REF!/10))/(1 + 10^(#REF!/10) + 10^(#REF!/10)))</f>
        <v>#REF!</v>
      </c>
      <c r="E38" s="125" t="e">
        <f>10*LOG10((10^(#REF!/10))/(1 + 10^(#REF!/10) + 10^(#REF!/10)))</f>
        <v>#REF!</v>
      </c>
      <c r="F38" s="10" t="s">
        <v>43</v>
      </c>
      <c r="G38" s="4"/>
      <c r="H38" s="2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3"/>
      <c r="U38" s="27">
        <f t="shared" si="0"/>
        <v>0</v>
      </c>
      <c r="V38" s="32">
        <f t="shared" si="0"/>
        <v>0</v>
      </c>
      <c r="W38" s="27" t="e">
        <f t="shared" si="1"/>
        <v>#DIV/0!</v>
      </c>
      <c r="X38" s="32" t="e">
        <f t="shared" si="1"/>
        <v>#DIV/0!</v>
      </c>
      <c r="Y38" s="37" t="e">
        <f t="shared" si="2"/>
        <v>#DIV/0!</v>
      </c>
    </row>
    <row r="39" spans="1:25" ht="15.75" thickBot="1">
      <c r="A39" s="128"/>
      <c r="B39" s="119"/>
      <c r="C39" s="122"/>
      <c r="D39" s="126"/>
      <c r="E39" s="126"/>
      <c r="F39" s="11" t="s">
        <v>44</v>
      </c>
      <c r="G39" s="6"/>
      <c r="H39" s="7"/>
      <c r="I39" s="49"/>
      <c r="J39" s="49"/>
      <c r="K39" s="7"/>
      <c r="L39" s="7"/>
      <c r="M39" s="7"/>
      <c r="N39" s="7"/>
      <c r="O39" s="7"/>
      <c r="P39" s="7"/>
      <c r="Q39" s="7"/>
      <c r="R39" s="7"/>
      <c r="S39" s="7"/>
      <c r="T39" s="22"/>
      <c r="U39" s="28">
        <f t="shared" si="0"/>
        <v>0</v>
      </c>
      <c r="V39" s="34">
        <f t="shared" si="0"/>
        <v>0</v>
      </c>
      <c r="W39" s="28" t="e">
        <f t="shared" si="1"/>
        <v>#DIV/0!</v>
      </c>
      <c r="X39" s="34" t="e">
        <f t="shared" si="1"/>
        <v>#DIV/0!</v>
      </c>
      <c r="Y39" s="38" t="e">
        <f t="shared" si="2"/>
        <v>#DIV/0!</v>
      </c>
    </row>
    <row r="40" spans="1:25" ht="15" customHeight="1">
      <c r="A40" s="128"/>
      <c r="B40" s="115" t="s">
        <v>47</v>
      </c>
      <c r="C40" s="120" t="s">
        <v>42</v>
      </c>
      <c r="D40" s="123">
        <v>-1.73</v>
      </c>
      <c r="E40" s="123">
        <v>-8.66</v>
      </c>
      <c r="F40" s="24" t="s">
        <v>43</v>
      </c>
      <c r="G40" s="17"/>
      <c r="H40" s="17"/>
      <c r="I40" s="47"/>
      <c r="J40" s="4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39">
        <f t="shared" si="0"/>
        <v>0</v>
      </c>
      <c r="V40" s="40">
        <f t="shared" si="0"/>
        <v>0</v>
      </c>
      <c r="W40" s="39" t="e">
        <f t="shared" si="1"/>
        <v>#DIV/0!</v>
      </c>
      <c r="X40" s="40" t="e">
        <f t="shared" si="1"/>
        <v>#DIV/0!</v>
      </c>
      <c r="Y40" s="41" t="e">
        <f t="shared" si="2"/>
        <v>#DIV/0!</v>
      </c>
    </row>
    <row r="41" spans="1:25">
      <c r="A41" s="128"/>
      <c r="B41" s="118"/>
      <c r="C41" s="121"/>
      <c r="D41" s="124"/>
      <c r="E41" s="124"/>
      <c r="F41" s="9" t="s">
        <v>44</v>
      </c>
      <c r="G41" s="2"/>
      <c r="H41" s="2"/>
      <c r="I41" s="48"/>
      <c r="J41" s="48"/>
      <c r="K41" s="2"/>
      <c r="L41" s="2"/>
      <c r="M41" s="2"/>
      <c r="N41" s="2"/>
      <c r="O41" s="2"/>
      <c r="P41" s="2"/>
      <c r="Q41" s="2"/>
      <c r="R41" s="2"/>
      <c r="S41" s="2"/>
      <c r="T41" s="3"/>
      <c r="U41" s="42">
        <f t="shared" si="0"/>
        <v>0</v>
      </c>
      <c r="V41" s="43">
        <f t="shared" si="0"/>
        <v>0</v>
      </c>
      <c r="W41" s="42" t="e">
        <f t="shared" si="1"/>
        <v>#DIV/0!</v>
      </c>
      <c r="X41" s="43" t="e">
        <f t="shared" si="1"/>
        <v>#DIV/0!</v>
      </c>
      <c r="Y41" s="44" t="e">
        <f t="shared" si="2"/>
        <v>#DIV/0!</v>
      </c>
    </row>
    <row r="42" spans="1:25">
      <c r="A42" s="128"/>
      <c r="B42" s="118"/>
      <c r="C42" s="121"/>
      <c r="D42" s="124">
        <v>-1.73</v>
      </c>
      <c r="E42" s="124" t="s">
        <v>45</v>
      </c>
      <c r="F42" s="9" t="s">
        <v>43</v>
      </c>
      <c r="G42" s="2"/>
      <c r="H42" s="2"/>
      <c r="I42" s="48"/>
      <c r="J42" s="48"/>
      <c r="K42" s="2"/>
      <c r="L42" s="2"/>
      <c r="M42" s="2"/>
      <c r="N42" s="2"/>
      <c r="O42" s="2"/>
      <c r="P42" s="2"/>
      <c r="Q42" s="2"/>
      <c r="R42" s="2"/>
      <c r="S42" s="2"/>
      <c r="T42" s="3"/>
      <c r="U42" s="42">
        <f t="shared" si="0"/>
        <v>0</v>
      </c>
      <c r="V42" s="43">
        <f t="shared" si="0"/>
        <v>0</v>
      </c>
      <c r="W42" s="42" t="e">
        <f t="shared" si="1"/>
        <v>#DIV/0!</v>
      </c>
      <c r="X42" s="43" t="e">
        <f t="shared" si="1"/>
        <v>#DIV/0!</v>
      </c>
      <c r="Y42" s="44" t="e">
        <f t="shared" si="2"/>
        <v>#DIV/0!</v>
      </c>
    </row>
    <row r="43" spans="1:25">
      <c r="A43" s="128"/>
      <c r="B43" s="118"/>
      <c r="C43" s="121"/>
      <c r="D43" s="124"/>
      <c r="E43" s="124"/>
      <c r="F43" s="9" t="s">
        <v>44</v>
      </c>
      <c r="G43" s="2"/>
      <c r="H43" s="2"/>
      <c r="I43" s="48"/>
      <c r="J43" s="48"/>
      <c r="K43" s="2"/>
      <c r="L43" s="2"/>
      <c r="M43" s="2"/>
      <c r="N43" s="2"/>
      <c r="O43" s="2"/>
      <c r="P43" s="2"/>
      <c r="Q43" s="2"/>
      <c r="R43" s="2"/>
      <c r="S43" s="2"/>
      <c r="T43" s="3"/>
      <c r="U43" s="42">
        <f t="shared" si="0"/>
        <v>0</v>
      </c>
      <c r="V43" s="43">
        <f t="shared" si="0"/>
        <v>0</v>
      </c>
      <c r="W43" s="42" t="e">
        <f t="shared" si="1"/>
        <v>#DIV/0!</v>
      </c>
      <c r="X43" s="43" t="e">
        <f t="shared" si="1"/>
        <v>#DIV/0!</v>
      </c>
      <c r="Y43" s="44" t="e">
        <f t="shared" si="2"/>
        <v>#DIV/0!</v>
      </c>
    </row>
    <row r="44" spans="1:25">
      <c r="A44" s="128"/>
      <c r="B44" s="118"/>
      <c r="C44" s="121"/>
      <c r="D44" s="125" t="e">
        <f>10*LOG10((10^(#REF!/10))/(1 + 10^(#REF!/10) + 10^(#REF!/10)))</f>
        <v>#REF!</v>
      </c>
      <c r="E44" s="125" t="e">
        <f>10*LOG10((10^(#REF!/10))/(1 + 10^(#REF!/10) + 10^(#REF!/10)))</f>
        <v>#REF!</v>
      </c>
      <c r="F44" s="9" t="s">
        <v>43</v>
      </c>
      <c r="G44" s="2"/>
      <c r="H44" s="2"/>
      <c r="I44" s="48"/>
      <c r="J44" s="48"/>
      <c r="K44" s="2"/>
      <c r="L44" s="2"/>
      <c r="M44" s="2"/>
      <c r="N44" s="2"/>
      <c r="O44" s="2"/>
      <c r="P44" s="2"/>
      <c r="Q44" s="2"/>
      <c r="R44" s="2"/>
      <c r="S44" s="2"/>
      <c r="T44" s="3"/>
      <c r="U44" s="42">
        <f t="shared" si="0"/>
        <v>0</v>
      </c>
      <c r="V44" s="43">
        <f t="shared" si="0"/>
        <v>0</v>
      </c>
      <c r="W44" s="42" t="e">
        <f t="shared" si="1"/>
        <v>#DIV/0!</v>
      </c>
      <c r="X44" s="43" t="e">
        <f t="shared" si="1"/>
        <v>#DIV/0!</v>
      </c>
      <c r="Y44" s="44" t="e">
        <f t="shared" si="2"/>
        <v>#DIV/0!</v>
      </c>
    </row>
    <row r="45" spans="1:25" ht="15.75" thickBot="1">
      <c r="A45" s="128"/>
      <c r="B45" s="118"/>
      <c r="C45" s="122"/>
      <c r="D45" s="126"/>
      <c r="E45" s="126"/>
      <c r="F45" s="23" t="s">
        <v>44</v>
      </c>
      <c r="G45" s="7"/>
      <c r="H45" s="7"/>
      <c r="I45" s="49"/>
      <c r="J45" s="49"/>
      <c r="K45" s="7"/>
      <c r="L45" s="7"/>
      <c r="M45" s="7"/>
      <c r="N45" s="7"/>
      <c r="O45" s="7"/>
      <c r="P45" s="7"/>
      <c r="Q45" s="7"/>
      <c r="R45" s="7"/>
      <c r="S45" s="7"/>
      <c r="T45" s="22"/>
      <c r="U45" s="28">
        <f t="shared" si="0"/>
        <v>0</v>
      </c>
      <c r="V45" s="34">
        <f t="shared" si="0"/>
        <v>0</v>
      </c>
      <c r="W45" s="28" t="e">
        <f t="shared" si="1"/>
        <v>#DIV/0!</v>
      </c>
      <c r="X45" s="34" t="e">
        <f t="shared" si="1"/>
        <v>#DIV/0!</v>
      </c>
      <c r="Y45" s="38" t="e">
        <f t="shared" si="2"/>
        <v>#DIV/0!</v>
      </c>
    </row>
    <row r="46" spans="1:25">
      <c r="A46" s="128"/>
      <c r="B46" s="118"/>
      <c r="C46" s="120" t="s">
        <v>46</v>
      </c>
      <c r="D46" s="123">
        <v>-1.73</v>
      </c>
      <c r="E46" s="123">
        <v>-8.66</v>
      </c>
      <c r="F46" s="24" t="s">
        <v>43</v>
      </c>
      <c r="G46" s="17"/>
      <c r="H46" s="17"/>
      <c r="I46" s="47"/>
      <c r="J46" s="4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39">
        <f t="shared" si="0"/>
        <v>0</v>
      </c>
      <c r="V46" s="40">
        <f t="shared" si="0"/>
        <v>0</v>
      </c>
      <c r="W46" s="39" t="e">
        <f t="shared" si="1"/>
        <v>#DIV/0!</v>
      </c>
      <c r="X46" s="40" t="e">
        <f t="shared" si="1"/>
        <v>#DIV/0!</v>
      </c>
      <c r="Y46" s="41" t="e">
        <f t="shared" si="2"/>
        <v>#DIV/0!</v>
      </c>
    </row>
    <row r="47" spans="1:25">
      <c r="A47" s="128"/>
      <c r="B47" s="118"/>
      <c r="C47" s="121"/>
      <c r="D47" s="124"/>
      <c r="E47" s="124"/>
      <c r="F47" s="9" t="s">
        <v>44</v>
      </c>
      <c r="G47" s="2"/>
      <c r="H47" s="2"/>
      <c r="I47" s="48"/>
      <c r="J47" s="48"/>
      <c r="K47" s="2"/>
      <c r="L47" s="2"/>
      <c r="M47" s="2"/>
      <c r="N47" s="2"/>
      <c r="O47" s="2"/>
      <c r="P47" s="2"/>
      <c r="Q47" s="2"/>
      <c r="R47" s="2"/>
      <c r="S47" s="2"/>
      <c r="T47" s="3"/>
      <c r="U47" s="42">
        <f t="shared" si="0"/>
        <v>0</v>
      </c>
      <c r="V47" s="43">
        <f t="shared" si="0"/>
        <v>0</v>
      </c>
      <c r="W47" s="42" t="e">
        <f t="shared" si="1"/>
        <v>#DIV/0!</v>
      </c>
      <c r="X47" s="43" t="e">
        <f t="shared" si="1"/>
        <v>#DIV/0!</v>
      </c>
      <c r="Y47" s="44" t="e">
        <f t="shared" si="2"/>
        <v>#DIV/0!</v>
      </c>
    </row>
    <row r="48" spans="1:25">
      <c r="A48" s="128"/>
      <c r="B48" s="118"/>
      <c r="C48" s="121"/>
      <c r="D48" s="124">
        <v>-1.73</v>
      </c>
      <c r="E48" s="124" t="s">
        <v>45</v>
      </c>
      <c r="F48" s="9" t="s">
        <v>43</v>
      </c>
      <c r="G48" s="2"/>
      <c r="H48" s="2"/>
      <c r="I48" s="48"/>
      <c r="J48" s="48"/>
      <c r="K48" s="2"/>
      <c r="L48" s="2"/>
      <c r="M48" s="2"/>
      <c r="N48" s="2"/>
      <c r="O48" s="2"/>
      <c r="P48" s="2"/>
      <c r="Q48" s="2"/>
      <c r="R48" s="2"/>
      <c r="S48" s="2"/>
      <c r="T48" s="3"/>
      <c r="U48" s="42">
        <f t="shared" si="0"/>
        <v>0</v>
      </c>
      <c r="V48" s="43">
        <f t="shared" si="0"/>
        <v>0</v>
      </c>
      <c r="W48" s="42" t="e">
        <f t="shared" si="1"/>
        <v>#DIV/0!</v>
      </c>
      <c r="X48" s="43" t="e">
        <f t="shared" si="1"/>
        <v>#DIV/0!</v>
      </c>
      <c r="Y48" s="44" t="e">
        <f t="shared" si="2"/>
        <v>#DIV/0!</v>
      </c>
    </row>
    <row r="49" spans="1:25">
      <c r="A49" s="128"/>
      <c r="B49" s="118"/>
      <c r="C49" s="121"/>
      <c r="D49" s="124"/>
      <c r="E49" s="124"/>
      <c r="F49" s="9" t="s">
        <v>44</v>
      </c>
      <c r="G49" s="2"/>
      <c r="H49" s="2"/>
      <c r="I49" s="48"/>
      <c r="J49" s="48"/>
      <c r="K49" s="2"/>
      <c r="L49" s="2"/>
      <c r="M49" s="2"/>
      <c r="N49" s="2"/>
      <c r="O49" s="2"/>
      <c r="P49" s="2"/>
      <c r="Q49" s="2"/>
      <c r="R49" s="2"/>
      <c r="S49" s="2"/>
      <c r="T49" s="3"/>
      <c r="U49" s="42">
        <f t="shared" si="0"/>
        <v>0</v>
      </c>
      <c r="V49" s="43">
        <f t="shared" si="0"/>
        <v>0</v>
      </c>
      <c r="W49" s="42" t="e">
        <f t="shared" si="1"/>
        <v>#DIV/0!</v>
      </c>
      <c r="X49" s="43" t="e">
        <f t="shared" si="1"/>
        <v>#DIV/0!</v>
      </c>
      <c r="Y49" s="44" t="e">
        <f t="shared" si="2"/>
        <v>#DIV/0!</v>
      </c>
    </row>
    <row r="50" spans="1:25">
      <c r="A50" s="128"/>
      <c r="B50" s="118"/>
      <c r="C50" s="121"/>
      <c r="D50" s="125" t="e">
        <f>10*LOG10((10^(#REF!/10))/(1 + 10^(#REF!/10) + 10^(#REF!/10)))</f>
        <v>#REF!</v>
      </c>
      <c r="E50" s="125" t="e">
        <f>10*LOG10((10^(#REF!/10))/(1 + 10^(#REF!/10) + 10^(#REF!/10)))</f>
        <v>#REF!</v>
      </c>
      <c r="F50" s="9" t="s">
        <v>43</v>
      </c>
      <c r="G50" s="2"/>
      <c r="H50" s="2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3"/>
      <c r="U50" s="42">
        <f t="shared" si="0"/>
        <v>0</v>
      </c>
      <c r="V50" s="43">
        <f t="shared" si="0"/>
        <v>0</v>
      </c>
      <c r="W50" s="42" t="e">
        <f t="shared" si="1"/>
        <v>#DIV/0!</v>
      </c>
      <c r="X50" s="43" t="e">
        <f t="shared" si="1"/>
        <v>#DIV/0!</v>
      </c>
      <c r="Y50" s="44" t="e">
        <f t="shared" si="2"/>
        <v>#DIV/0!</v>
      </c>
    </row>
    <row r="51" spans="1:25" ht="15.75" thickBot="1">
      <c r="A51" s="129"/>
      <c r="B51" s="119"/>
      <c r="C51" s="122"/>
      <c r="D51" s="126"/>
      <c r="E51" s="126"/>
      <c r="F51" s="23" t="s">
        <v>44</v>
      </c>
      <c r="G51" s="7"/>
      <c r="H51" s="7"/>
      <c r="I51" s="49"/>
      <c r="J51" s="49"/>
      <c r="K51" s="7"/>
      <c r="L51" s="7"/>
      <c r="M51" s="7"/>
      <c r="N51" s="7"/>
      <c r="O51" s="7"/>
      <c r="P51" s="7"/>
      <c r="Q51" s="7"/>
      <c r="R51" s="7"/>
      <c r="S51" s="7"/>
      <c r="T51" s="22"/>
      <c r="U51" s="28">
        <f t="shared" si="0"/>
        <v>0</v>
      </c>
      <c r="V51" s="34">
        <f t="shared" si="0"/>
        <v>0</v>
      </c>
      <c r="W51" s="28" t="e">
        <f t="shared" si="1"/>
        <v>#DIV/0!</v>
      </c>
      <c r="X51" s="34" t="e">
        <f t="shared" si="1"/>
        <v>#DIV/0!</v>
      </c>
      <c r="Y51" s="38" t="e">
        <f t="shared" si="2"/>
        <v>#DIV/0!</v>
      </c>
    </row>
  </sheetData>
  <mergeCells count="74">
    <mergeCell ref="D42:D43"/>
    <mergeCell ref="E42:E43"/>
    <mergeCell ref="D44:D45"/>
    <mergeCell ref="E44:E45"/>
    <mergeCell ref="C46:C51"/>
    <mergeCell ref="D46:D47"/>
    <mergeCell ref="E46:E47"/>
    <mergeCell ref="D48:D49"/>
    <mergeCell ref="E48:E49"/>
    <mergeCell ref="D50:D51"/>
    <mergeCell ref="E50:E51"/>
    <mergeCell ref="D26:D27"/>
    <mergeCell ref="E26:E27"/>
    <mergeCell ref="D30:D31"/>
    <mergeCell ref="E30:E31"/>
    <mergeCell ref="D32:D33"/>
    <mergeCell ref="E32:E33"/>
    <mergeCell ref="A28:A51"/>
    <mergeCell ref="B28:B39"/>
    <mergeCell ref="C28:C33"/>
    <mergeCell ref="D28:D29"/>
    <mergeCell ref="E28:E29"/>
    <mergeCell ref="C34:C39"/>
    <mergeCell ref="D34:D35"/>
    <mergeCell ref="E34:E35"/>
    <mergeCell ref="D36:D37"/>
    <mergeCell ref="E36:E37"/>
    <mergeCell ref="D38:D39"/>
    <mergeCell ref="E38:E39"/>
    <mergeCell ref="B40:B51"/>
    <mergeCell ref="C40:C45"/>
    <mergeCell ref="D40:D41"/>
    <mergeCell ref="E40:E41"/>
    <mergeCell ref="E12:E13"/>
    <mergeCell ref="D14:D15"/>
    <mergeCell ref="E14:E15"/>
    <mergeCell ref="B16:B27"/>
    <mergeCell ref="C16:C21"/>
    <mergeCell ref="D16:D17"/>
    <mergeCell ref="E16:E17"/>
    <mergeCell ref="D18:D19"/>
    <mergeCell ref="E18:E19"/>
    <mergeCell ref="D20:D21"/>
    <mergeCell ref="E20:E21"/>
    <mergeCell ref="C22:C27"/>
    <mergeCell ref="D22:D23"/>
    <mergeCell ref="E22:E23"/>
    <mergeCell ref="D24:D25"/>
    <mergeCell ref="E24:E25"/>
    <mergeCell ref="U2:V2"/>
    <mergeCell ref="W2:X2"/>
    <mergeCell ref="Y2:Y3"/>
    <mergeCell ref="A4:A27"/>
    <mergeCell ref="B4:B15"/>
    <mergeCell ref="C4:C9"/>
    <mergeCell ref="D4:D5"/>
    <mergeCell ref="E4:E5"/>
    <mergeCell ref="D6:D7"/>
    <mergeCell ref="E6:E7"/>
    <mergeCell ref="D8:D9"/>
    <mergeCell ref="E8:E9"/>
    <mergeCell ref="C10:C15"/>
    <mergeCell ref="D10:D11"/>
    <mergeCell ref="E10:E11"/>
    <mergeCell ref="D12:D13"/>
    <mergeCell ref="G1:T1"/>
    <mergeCell ref="A2:F2"/>
    <mergeCell ref="G2:H2"/>
    <mergeCell ref="I2:J2"/>
    <mergeCell ref="K2:L2"/>
    <mergeCell ref="M2:N2"/>
    <mergeCell ref="O2:P2"/>
    <mergeCell ref="Q2:R2"/>
    <mergeCell ref="S2:T2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F58B4E91C0B47974C2CE3A203467E" ma:contentTypeVersion="12" ma:contentTypeDescription="Create a new document." ma:contentTypeScope="" ma:versionID="19d71ae4ca23356efdff7c952b33ae6e">
  <xsd:schema xmlns:xsd="http://www.w3.org/2001/XMLSchema" xmlns:xs="http://www.w3.org/2001/XMLSchema" xmlns:p="http://schemas.microsoft.com/office/2006/metadata/properties" xmlns:ns2="86b2df28-e2b6-44c3-9f8c-7adf76a1da3d" xmlns:ns3="47d8ea12-73e7-4560-98d3-dcbdd959fd4c" targetNamespace="http://schemas.microsoft.com/office/2006/metadata/properties" ma:root="true" ma:fieldsID="0ff3802c3182d6fbd1f1c363375a6c3c" ns2:_="" ns3:_="">
    <xsd:import namespace="86b2df28-e2b6-44c3-9f8c-7adf76a1da3d"/>
    <xsd:import namespace="47d8ea12-73e7-4560-98d3-dcbdd959f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2df28-e2b6-44c3-9f8c-7adf76a1d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8ea12-73e7-4560-98d3-dcbdd959fd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d8ea12-73e7-4560-98d3-dcbdd959fd4c">
      <UserInfo>
        <DisplayName>RAN4 NR UE demodulation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7194F-7E34-409F-BCFD-9DC7A0730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b2df28-e2b6-44c3-9f8c-7adf76a1da3d"/>
    <ds:schemaRef ds:uri="47d8ea12-73e7-4560-98d3-dcbdd959f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86b2df28-e2b6-44c3-9f8c-7adf76a1da3d"/>
    <ds:schemaRef ds:uri="47d8ea12-73e7-4560-98d3-dcbdd959fd4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FDD CQI</vt:lpstr>
      <vt:lpstr>TDD CQI </vt:lpstr>
      <vt:lpstr>Summary-SINR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(RAN4 #93)</dc:creator>
  <cp:keywords>CTPClassification=CTP_NT</cp:keywords>
  <dc:description/>
  <cp:lastModifiedBy>Intel RAN4 #102</cp:lastModifiedBy>
  <cp:revision/>
  <dcterms:created xsi:type="dcterms:W3CDTF">2019-11-11T10:49:25Z</dcterms:created>
  <dcterms:modified xsi:type="dcterms:W3CDTF">2022-02-24T15:45:25Z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0x010100094F58B4E91C0B47974C2CE3A203467E</vt:lpwstr>
  </property>
  <property fmtid="{D5CDD505-2E9C-101B-9397-08002B2CF9AE}" pid="8" name="_2015_ms_pID_725343">
    <vt:lpwstr>(3)RB8k3m/yaljU7eq80WslEBlB7wH2oje/VLu2+7U/kHkpZVPhUdR4bHDnICI2HZjpak8T7H7f
jOhB97PxfeepOWqGQGMX4tc3sJ7RTLZ8yW7W9lVTp7d/Vqhf4T9tK8q57gqo2cEs5ljRnQfC
BFbpRoz38JvKQFZtD5UxgIz6Fw9zUWfkA256NeYRidJmljHqoLE5voe3s4peyuSN/+WKS2vS
MtS3DO7lbeK7xhRJb4</vt:lpwstr>
  </property>
  <property fmtid="{D5CDD505-2E9C-101B-9397-08002B2CF9AE}" pid="9" name="_2015_ms_pID_7253431">
    <vt:lpwstr>NzgbOBuejYsJurnINSeFFcjVpdY3fbrKMl4SRN9gGcw+M+Jpt8C+bF
gjDMPb0JE+4kr26S6JyIbmEsnkwrTo0hz+ZrTe0LvNV8q0s5SpT0+UJMMhPgzUlyAq9dUrUG
0+Fs9L8ykqDJ+gcV5XIVZbEuv08U+5QH2fyusVPm5jszQ0opE8C4hh9vY7CluG+nQJwn9mPc
+9GtzccPUSgrnyTBaRPDmXaSkX2IYaobKHmP</vt:lpwstr>
  </property>
  <property fmtid="{D5CDD505-2E9C-101B-9397-08002B2CF9AE}" pid="10" name="_2015_ms_pID_7253432">
    <vt:lpwstr>rA==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1636081987</vt:lpwstr>
  </property>
</Properties>
</file>