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948" tabRatio="854" activeTab="3"/>
  </bookViews>
  <sheets>
    <sheet name="Cover Sheet" sheetId="47" r:id="rId1"/>
    <sheet name="General Info" sheetId="49" r:id="rId2"/>
    <sheet name="Summary" sheetId="65" r:id="rId3"/>
    <sheet name="CDF_1" sheetId="66" r:id="rId4"/>
    <sheet name="Lab1" sheetId="48" r:id="rId5"/>
    <sheet name="Lab 2" sheetId="70" r:id="rId6"/>
    <sheet name="Lab 3" sheetId="69" r:id="rId7"/>
    <sheet name="Lab4" sheetId="61" r:id="rId8"/>
    <sheet name="Reference" sheetId="77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<sst xmlns="http://schemas.openxmlformats.org/spreadsheetml/2006/main" count="1020" uniqueCount="180">
  <si>
    <t>3GPP TSG-RAN WG4 Meeting #118 
Gothenburg, Sweden, Feb. 09-13, 2026</t>
  </si>
  <si>
    <t>Tdoc number:</t>
  </si>
  <si>
    <t>R4-2601768</t>
  </si>
  <si>
    <t>Agenda item:</t>
  </si>
  <si>
    <t>6.9.2.2</t>
  </si>
  <si>
    <t>Source:</t>
  </si>
  <si>
    <t>CAICT</t>
  </si>
  <si>
    <t>Title:</t>
  </si>
  <si>
    <t>Final Analysis of FR1 MIMO OTA measurement campaign</t>
  </si>
  <si>
    <t>Document for:</t>
  </si>
  <si>
    <t>Approval</t>
  </si>
  <si>
    <t>Abstract:</t>
  </si>
  <si>
    <t xml:space="preserve">This contribution presents CDF analysis of FR1 MIMO OTA measurement campaign and proposals on performance requirements. </t>
  </si>
  <si>
    <t xml:space="preserve">Target Band for NR FR1 MIMO OTA Measurement Campaign </t>
  </si>
  <si>
    <t>Band #</t>
  </si>
  <si>
    <t>n3, n77, n7, n8 (Downlink)</t>
  </si>
  <si>
    <t>Bandwidth</t>
  </si>
  <si>
    <t>10MHz</t>
  </si>
  <si>
    <t>SCS</t>
  </si>
  <si>
    <t>15kHz</t>
  </si>
  <si>
    <t>Test Methodology</t>
  </si>
  <si>
    <t>Test system</t>
  </si>
  <si>
    <t>Multi-Probe Anechoic Chamber (MPAC) with 16 probes</t>
  </si>
  <si>
    <t>Test Plan</t>
  </si>
  <si>
    <r>
      <rPr>
        <sz val="11"/>
        <color theme="1"/>
        <rFont val="Arial"/>
        <charset val="134"/>
      </rPr>
      <t xml:space="preserve">3GPP TS 38.151 </t>
    </r>
    <r>
      <rPr>
        <sz val="11"/>
        <color rgb="FF0070C0"/>
        <rFont val="Arial"/>
        <charset val="134"/>
      </rPr>
      <t>[Note 1]</t>
    </r>
  </si>
  <si>
    <t>gNodeB emulator configurations</t>
  </si>
  <si>
    <r>
      <rPr>
        <sz val="11"/>
        <rFont val="Arial"/>
        <charset val="134"/>
      </rPr>
      <t xml:space="preserve">Common test parameters: per Table E.1-1 of TS 38.151 
Test parameters for </t>
    </r>
    <r>
      <rPr>
        <sz val="11"/>
        <color rgb="FFFF0000"/>
        <rFont val="Arial"/>
        <charset val="134"/>
      </rPr>
      <t>n8 (FDD 2x2)</t>
    </r>
    <r>
      <rPr>
        <sz val="11"/>
        <rFont val="Arial"/>
        <charset val="134"/>
      </rPr>
      <t xml:space="preserve">: per Table E.1-2 of TS 38.151
Test parameters for </t>
    </r>
    <r>
      <rPr>
        <sz val="11"/>
        <color rgb="FFFF0000"/>
        <rFont val="Arial"/>
        <charset val="134"/>
      </rPr>
      <t>n3/n7 (FDD 4x4)</t>
    </r>
    <r>
      <rPr>
        <sz val="11"/>
        <rFont val="Arial"/>
        <charset val="134"/>
      </rPr>
      <t>: per Table E.1-4 of TS 38.151
Test parameters for</t>
    </r>
    <r>
      <rPr>
        <sz val="11"/>
        <color rgb="FFFF0000"/>
        <rFont val="Arial"/>
        <charset val="134"/>
      </rPr>
      <t xml:space="preserve"> n77 (TDD 4x4)</t>
    </r>
    <r>
      <rPr>
        <sz val="11"/>
        <rFont val="Arial"/>
        <charset val="134"/>
      </rPr>
      <t>: per Table E.1-5 of TS 38.151</t>
    </r>
  </si>
  <si>
    <t>Max Theoretical TP</t>
  </si>
  <si>
    <t>n8 (FDD 2x2): 39.915 Mbps
n3/n7 (FDD 4x4): 45.760 Mbps
n77 (TDD 4x4): 138.646 Mbps</t>
  </si>
  <si>
    <t xml:space="preserve">Max DL RS-EPRE at UE </t>
  </si>
  <si>
    <r>
      <rPr>
        <sz val="11"/>
        <rFont val="Arial"/>
        <charset val="134"/>
      </rPr>
      <t xml:space="preserve">For bands &gt;1GHz </t>
    </r>
    <r>
      <rPr>
        <sz val="11"/>
        <color rgb="FFFF0000"/>
        <rFont val="Arial"/>
        <charset val="134"/>
      </rPr>
      <t>(n3/n7/n77): -80dBm/15kHz</t>
    </r>
    <r>
      <rPr>
        <sz val="11"/>
        <rFont val="Arial"/>
        <charset val="134"/>
      </rPr>
      <t xml:space="preserve">
For bands &lt;1GHz </t>
    </r>
    <r>
      <rPr>
        <sz val="11"/>
        <color rgb="FFFF0000"/>
        <rFont val="Arial"/>
        <charset val="134"/>
      </rPr>
      <t>(n8): -78dBm/15kHz</t>
    </r>
  </si>
  <si>
    <t>Channel Model</t>
  </si>
  <si>
    <t>Channel Model (per 3GPP TS 38.151 Annex C.1)</t>
  </si>
  <si>
    <t xml:space="preserve">n8: UMi CDL-C 
n3/n7/n77: UMa CDL-C </t>
  </si>
  <si>
    <t>Mobile Speed</t>
  </si>
  <si>
    <t>30km/h</t>
  </si>
  <si>
    <t>UE information</t>
  </si>
  <si>
    <t xml:space="preserve">UE Type </t>
  </si>
  <si>
    <t>Smartphone</t>
  </si>
  <si>
    <t>Operation Mode</t>
  </si>
  <si>
    <t>NR Standalone (SA)</t>
  </si>
  <si>
    <t>Power Class</t>
  </si>
  <si>
    <t>PC3</t>
  </si>
  <si>
    <t>UE information disclosure</t>
  </si>
  <si>
    <r>
      <rPr>
        <sz val="11"/>
        <rFont val="Arial"/>
        <charset val="134"/>
      </rPr>
      <t>UE information ONLY to RAN4 Secretary (use template in R4-2321191)</t>
    </r>
    <r>
      <rPr>
        <sz val="11"/>
        <color rgb="FF0070C0"/>
        <rFont val="Arial"/>
        <charset val="134"/>
      </rPr>
      <t xml:space="preserve"> [Note 2]</t>
    </r>
  </si>
  <si>
    <t>Test Conditions</t>
  </si>
  <si>
    <t>Usage Mode</t>
  </si>
  <si>
    <t>Free Space</t>
  </si>
  <si>
    <t>EUT Positioning</t>
  </si>
  <si>
    <t>Per 3GPP TS 38.151 Annex A.3</t>
  </si>
  <si>
    <t xml:space="preserve">Band </t>
  </si>
  <si>
    <t>n3</t>
  </si>
  <si>
    <t>n7</t>
  </si>
  <si>
    <t>n77</t>
  </si>
  <si>
    <t>n8</t>
  </si>
  <si>
    <t>Total amount of DUTs</t>
  </si>
  <si>
    <t>Amount of DUTs fail 90% criteria but pass 70%</t>
  </si>
  <si>
    <t>Amount of DUTs fail 90% and 70% criteria</t>
  </si>
  <si>
    <t>Option 1: Include all data</t>
  </si>
  <si>
    <r>
      <rPr>
        <b/>
        <sz val="11"/>
        <color theme="1"/>
        <rFont val="Arial"/>
        <charset val="134"/>
      </rPr>
      <t>TRMS</t>
    </r>
    <r>
      <rPr>
        <b/>
        <vertAlign val="subscript"/>
        <sz val="11"/>
        <color theme="1"/>
        <rFont val="Arial"/>
        <charset val="134"/>
      </rPr>
      <t>70</t>
    </r>
    <r>
      <rPr>
        <b/>
        <sz val="11"/>
        <color theme="1"/>
        <rFont val="Arial"/>
        <charset val="134"/>
      </rPr>
      <t xml:space="preserve"> CDF analysis results [dBm/15 or 30 kHz]</t>
    </r>
  </si>
  <si>
    <t>Percentile (pass rate)</t>
  </si>
  <si>
    <t>n3 (4x4)</t>
  </si>
  <si>
    <t>n7 (4x4)</t>
  </si>
  <si>
    <t>n77 (4x4)</t>
  </si>
  <si>
    <t>n8 (2x2)</t>
  </si>
  <si>
    <t>80%-tile</t>
  </si>
  <si>
    <t>85%-tile</t>
  </si>
  <si>
    <t>90%-tile</t>
  </si>
  <si>
    <t>95%-tile</t>
  </si>
  <si>
    <t>Amount of DUT samples</t>
  </si>
  <si>
    <t>UE number</t>
  </si>
  <si>
    <t>DUT information</t>
  </si>
  <si>
    <t>Measurement data [dBm/15kHz]</t>
  </si>
  <si>
    <t>Percentile</t>
  </si>
  <si>
    <t>Lab #</t>
  </si>
  <si>
    <t>DUT #</t>
  </si>
  <si>
    <t>n3 TRMS</t>
  </si>
  <si>
    <t>n7 TRMS</t>
  </si>
  <si>
    <t>n77 TRMS</t>
  </si>
  <si>
    <t>n8 TRMS</t>
  </si>
  <si>
    <t>UE 1</t>
  </si>
  <si>
    <t>Lab 1</t>
  </si>
  <si>
    <t>DUT 1</t>
  </si>
  <si>
    <t>NA</t>
  </si>
  <si>
    <t>UE 2</t>
  </si>
  <si>
    <t>DUT 2</t>
  </si>
  <si>
    <t>UE 3</t>
  </si>
  <si>
    <t>DUT 3</t>
  </si>
  <si>
    <t>UE 4</t>
  </si>
  <si>
    <t>DUT 4</t>
  </si>
  <si>
    <t>UE 5</t>
  </si>
  <si>
    <t>DUT 5</t>
  </si>
  <si>
    <t>UE 6</t>
  </si>
  <si>
    <t>DUT 6</t>
  </si>
  <si>
    <t>UE 7</t>
  </si>
  <si>
    <t>DUT 7</t>
  </si>
  <si>
    <t>UE 8</t>
  </si>
  <si>
    <t>DUT 8</t>
  </si>
  <si>
    <t>UE 9</t>
  </si>
  <si>
    <t>DUT 9</t>
  </si>
  <si>
    <t>UE 10</t>
  </si>
  <si>
    <t>DUT 10</t>
  </si>
  <si>
    <t>UE 11</t>
  </si>
  <si>
    <t>DUT 11</t>
  </si>
  <si>
    <t>UE 12</t>
  </si>
  <si>
    <t>DUT 12</t>
  </si>
  <si>
    <t>UE 13</t>
  </si>
  <si>
    <t>DUT 13</t>
  </si>
  <si>
    <t>UE 14</t>
  </si>
  <si>
    <t>DUT 14</t>
  </si>
  <si>
    <t>UE 15</t>
  </si>
  <si>
    <t>DUT 15</t>
  </si>
  <si>
    <t>UE 16</t>
  </si>
  <si>
    <t>DUT 16</t>
  </si>
  <si>
    <t>UE 17</t>
  </si>
  <si>
    <t>DUT 17</t>
  </si>
  <si>
    <t>UE 18</t>
  </si>
  <si>
    <t>DUT 18</t>
  </si>
  <si>
    <t>UE 19</t>
  </si>
  <si>
    <t>DUT 19</t>
  </si>
  <si>
    <t>UE 20</t>
  </si>
  <si>
    <t>DUT 20</t>
  </si>
  <si>
    <t>UE 21</t>
  </si>
  <si>
    <t>Lab 2</t>
  </si>
  <si>
    <t>UE 22</t>
  </si>
  <si>
    <t>UE 23</t>
  </si>
  <si>
    <t>UE 24</t>
  </si>
  <si>
    <t>Lab 3</t>
  </si>
  <si>
    <t>UE 25</t>
  </si>
  <si>
    <t>UE 26</t>
  </si>
  <si>
    <t>UE 27</t>
  </si>
  <si>
    <t>UE 28</t>
  </si>
  <si>
    <t>UE 29</t>
  </si>
  <si>
    <t>UE 30</t>
  </si>
  <si>
    <t>UE 31</t>
  </si>
  <si>
    <t>UE 32</t>
  </si>
  <si>
    <t>UE 33</t>
  </si>
  <si>
    <t>Lab 4</t>
  </si>
  <si>
    <t>UE 34</t>
  </si>
  <si>
    <t>UE 35</t>
  </si>
  <si>
    <t>UE 36</t>
  </si>
  <si>
    <t>UE 37</t>
  </si>
  <si>
    <t>R4-2506287, CAICT</t>
  </si>
  <si>
    <t>Band</t>
  </si>
  <si>
    <t>DL Mid Channel</t>
  </si>
  <si>
    <r>
      <rPr>
        <b/>
        <sz val="10"/>
        <color theme="1"/>
        <rFont val="ariel"/>
        <charset val="134"/>
      </rPr>
      <t>S</t>
    </r>
    <r>
      <rPr>
        <b/>
        <vertAlign val="subscript"/>
        <sz val="10"/>
        <color theme="1"/>
        <rFont val="ariel"/>
        <charset val="134"/>
      </rPr>
      <t>MODE,70</t>
    </r>
    <r>
      <rPr>
        <b/>
        <sz val="10"/>
        <color theme="1"/>
        <rFont val="ariel"/>
        <charset val="134"/>
      </rPr>
      <t xml:space="preserve"> [dBm/15kHz]</t>
    </r>
  </si>
  <si>
    <r>
      <rPr>
        <b/>
        <sz val="10"/>
        <color theme="1"/>
        <rFont val="ariel"/>
        <charset val="134"/>
      </rPr>
      <t>TRMS</t>
    </r>
    <r>
      <rPr>
        <b/>
        <vertAlign val="subscript"/>
        <sz val="10"/>
        <color theme="1"/>
        <rFont val="ariel"/>
        <charset val="134"/>
      </rPr>
      <t>average,70</t>
    </r>
    <r>
      <rPr>
        <b/>
        <sz val="10"/>
        <color theme="1"/>
        <rFont val="ariel"/>
        <charset val="134"/>
      </rPr>
      <t xml:space="preserve"> [dBm/15kHz]/[dBm/30kHz]</t>
    </r>
  </si>
  <si>
    <t>Number of UE orientations fail to reach 70%TP</t>
  </si>
  <si>
    <t>Number of UE orientations fail to reach 90%TP</t>
  </si>
  <si>
    <t>FS_DMP</t>
  </si>
  <si>
    <t>FS_DML</t>
  </si>
  <si>
    <t>FS_DMSU</t>
  </si>
  <si>
    <t>n3 10MHz (15kHz SCS)</t>
  </si>
  <si>
    <t>n7 10MHz (15kHz SCS)</t>
  </si>
  <si>
    <t>n77 40MHz (30kHz SCS)</t>
  </si>
  <si>
    <t>n8 10MHz (15kHz SCS)</t>
  </si>
  <si>
    <t>R4-2521535, CMCC&amp;BUPT</t>
  </si>
  <si>
    <t>R4-2520494, Xiaomi</t>
  </si>
  <si>
    <t>R4-2520599, Apple</t>
  </si>
  <si>
    <r>
      <rPr>
        <b/>
        <sz val="10"/>
        <color theme="1"/>
        <rFont val="ariel"/>
        <charset val="134"/>
      </rPr>
      <t>S</t>
    </r>
    <r>
      <rPr>
        <b/>
        <vertAlign val="subscript"/>
        <sz val="10"/>
        <color theme="1"/>
        <rFont val="ariel"/>
        <charset val="134"/>
      </rPr>
      <t>MODE,70</t>
    </r>
    <r>
      <rPr>
        <b/>
        <sz val="10"/>
        <color theme="1"/>
        <rFont val="ariel"/>
        <charset val="134"/>
      </rPr>
      <t xml:space="preserve"> [dBm/15kHz]</t>
    </r>
  </si>
  <si>
    <r>
      <rPr>
        <b/>
        <sz val="10"/>
        <color theme="1"/>
        <rFont val="ariel"/>
        <charset val="134"/>
      </rPr>
      <t>TRMS</t>
    </r>
    <r>
      <rPr>
        <b/>
        <vertAlign val="subscript"/>
        <sz val="10"/>
        <color theme="1"/>
        <rFont val="ariel"/>
        <charset val="134"/>
      </rPr>
      <t>average,70</t>
    </r>
    <r>
      <rPr>
        <b/>
        <sz val="10"/>
        <color theme="1"/>
        <rFont val="ariel"/>
        <charset val="134"/>
      </rPr>
      <t xml:space="preserve"> [dBm/15kHz]/[dBm/30kHz]</t>
    </r>
  </si>
  <si>
    <t>TDoc</t>
  </si>
  <si>
    <t>Title</t>
  </si>
  <si>
    <t>Lab</t>
  </si>
  <si>
    <t>Note</t>
  </si>
  <si>
    <t>R4-2506287</t>
  </si>
  <si>
    <t>Template for 3GPP Rel-19 FR1 MIMO OTA Measurement Campaign</t>
  </si>
  <si>
    <t>R4-2520521</t>
  </si>
  <si>
    <t>CAICT Rel-19 measurement results for FR1 MIMO OTA Measurement Campaign</t>
  </si>
  <si>
    <t>R4-2521535</t>
  </si>
  <si>
    <t xml:space="preserve">CMCC&amp;BUPT joint lab measurement data for 3GPP Rel-19 FR1 MIMO OTA Measurement Campaign  </t>
  </si>
  <si>
    <t>CMCC&amp;BUPT</t>
  </si>
  <si>
    <t>R4-2520494</t>
  </si>
  <si>
    <t>3GPP Rel-19 FR1 MIMO OTA Measurement Campaign Results</t>
  </si>
  <si>
    <t>Xiaomi</t>
  </si>
  <si>
    <t>R4-2520599</t>
  </si>
  <si>
    <t>3GPP Rel-19 FR1 MIMO OTA Measurement Campaign results</t>
  </si>
  <si>
    <t>Apple</t>
  </si>
  <si>
    <t>R4-2600152</t>
  </si>
  <si>
    <t>3GPP Rel-19 FR1 MIMO OTA Measurement Campaign results (n7)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</si>
</sst>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 "/>
    <numFmt numFmtId="179" formatCode="0_ "/>
  </numFmts>
  <fonts count="55">
    <font>
      <sz val="11"/>
      <color theme="1"/>
      <name val="等线"/>
      <charset val="134"/>
      <scheme val="minor"/>
    </font>
    <font>
      <sz val="9"/>
      <color theme="1"/>
      <name val="Arial"/>
      <charset val="134"/>
    </font>
    <font>
      <sz val="8"/>
      <name val="Arial"/>
      <charset val="134"/>
    </font>
    <font>
      <sz val="11"/>
      <color theme="1"/>
      <name val="Arial"/>
      <charset val="134"/>
    </font>
    <font>
      <b/>
      <sz val="12"/>
      <color theme="1"/>
      <name val="ariel"/>
      <charset val="134"/>
    </font>
    <font>
      <b/>
      <sz val="10"/>
      <color theme="1"/>
      <name val="ariel"/>
      <charset val="134"/>
    </font>
    <font>
      <sz val="10"/>
      <color theme="1"/>
      <name val="ariel"/>
      <charset val="134"/>
    </font>
    <font>
      <b/>
      <sz val="12"/>
      <color theme="1"/>
      <name val="ariel"/>
      <charset val="134"/>
    </font>
    <font>
      <b/>
      <sz val="10"/>
      <color theme="1"/>
      <name val="ariel"/>
      <charset val="134"/>
    </font>
    <font>
      <sz val="11"/>
      <color theme="1"/>
      <name val="等线"/>
      <charset val="134"/>
      <scheme val="minor"/>
    </font>
    <font>
      <sz val="10"/>
      <color theme="1"/>
      <name val="ariel"/>
      <charset val="134"/>
    </font>
    <font>
      <b/>
      <i/>
      <sz val="10"/>
      <color rgb="FF0070C0"/>
      <name val="Times New Roman"/>
      <charset val="134"/>
    </font>
    <font>
      <i/>
      <sz val="10"/>
      <color rgb="FF0070C0"/>
      <name val="Times New Roman"/>
      <charset val="134"/>
    </font>
    <font>
      <b/>
      <sz val="10"/>
      <color rgb="FF1F2329"/>
      <name val="等线"/>
      <charset val="134"/>
      <scheme val="minor"/>
    </font>
    <font>
      <sz val="10"/>
      <name val="Times New Roman"/>
      <charset val="134"/>
    </font>
    <font>
      <sz val="10"/>
      <color rgb="FFFF0000"/>
      <name val="Times New Roman"/>
      <charset val="134"/>
    </font>
    <font>
      <b/>
      <sz val="10"/>
      <color rgb="FF000000"/>
      <name val="等线"/>
      <charset val="134"/>
      <scheme val="minor"/>
    </font>
    <font>
      <sz val="11"/>
      <color rgb="FFFF0000"/>
      <name val="Arial"/>
      <charset val="134"/>
    </font>
    <font>
      <sz val="12"/>
      <color rgb="FF333333"/>
      <name val="Arial"/>
      <charset val="134"/>
    </font>
    <font>
      <b/>
      <sz val="11"/>
      <color theme="1"/>
      <name val="Arial Unicode MS"/>
      <charset val="134"/>
    </font>
    <font>
      <b/>
      <sz val="11"/>
      <color rgb="FFFF0000"/>
      <name val="Arial Unicode MS"/>
      <charset val="134"/>
    </font>
    <font>
      <sz val="10"/>
      <color theme="1"/>
      <name val="Arial"/>
      <charset val="134"/>
    </font>
    <font>
      <sz val="11"/>
      <name val="Arial"/>
      <charset val="134"/>
    </font>
    <font>
      <sz val="11"/>
      <color theme="1"/>
      <name val="Arial Black"/>
      <charset val="134"/>
    </font>
    <font>
      <sz val="12"/>
      <color theme="1"/>
      <name val="ariel"/>
      <charset val="134"/>
    </font>
    <font>
      <sz val="10"/>
      <color theme="1"/>
      <name val="宋体"/>
      <charset val="134"/>
    </font>
    <font>
      <b/>
      <sz val="11"/>
      <color theme="1"/>
      <name val="Arial"/>
      <charset val="134"/>
    </font>
    <font>
      <u/>
      <sz val="11"/>
      <color theme="10"/>
      <name val="Arial"/>
      <charset val="134"/>
    </font>
    <font>
      <sz val="11"/>
      <color theme="1"/>
      <name val="Arail"/>
      <charset val="134"/>
    </font>
    <font>
      <sz val="11"/>
      <color theme="4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theme="10"/>
      <name val="等线"/>
      <charset val="134"/>
      <scheme val="minor"/>
    </font>
    <font>
      <sz val="11"/>
      <color rgb="FF0070C0"/>
      <name val="Arial"/>
      <charset val="134"/>
    </font>
    <font>
      <b/>
      <vertAlign val="subscript"/>
      <sz val="10"/>
      <color theme="1"/>
      <name val="ariel"/>
      <charset val="134"/>
    </font>
    <font>
      <b/>
      <vertAlign val="subscript"/>
      <sz val="11"/>
      <color theme="1"/>
      <name val="Arial"/>
      <charset val="134"/>
    </font>
    <font>
      <b/>
      <vertAlign val="subscript"/>
      <sz val="10"/>
      <color theme="1"/>
      <name val="ariel"/>
      <charset val="134"/>
    </font>
  </fonts>
  <fills count="44">
    <fill>
      <patternFill patternType="none"/>
    </fill>
    <fill>
      <patternFill patternType="gray125"/>
    </fill>
    <fill>
      <patternFill patternType="solid">
        <fgColor theme="6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4" borderId="26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5" borderId="29" applyNumberFormat="0" applyAlignment="0" applyProtection="0">
      <alignment vertical="center"/>
    </xf>
    <xf numFmtId="0" fontId="40" fillId="16" borderId="30" applyNumberFormat="0" applyAlignment="0" applyProtection="0">
      <alignment vertical="center"/>
    </xf>
    <xf numFmtId="0" fontId="41" fillId="16" borderId="29" applyNumberFormat="0" applyAlignment="0" applyProtection="0">
      <alignment vertical="center"/>
    </xf>
    <xf numFmtId="0" fontId="42" fillId="17" borderId="31" applyNumberFormat="0" applyAlignment="0" applyProtection="0">
      <alignment vertical="center"/>
    </xf>
    <xf numFmtId="0" fontId="43" fillId="0" borderId="32" applyNumberFormat="0" applyFill="0" applyAlignment="0" applyProtection="0">
      <alignment vertical="center"/>
    </xf>
    <xf numFmtId="0" fontId="44" fillId="0" borderId="33" applyNumberFormat="0" applyFill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8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8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8" fillId="29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48" fillId="36" borderId="0" applyNumberFormat="0" applyBorder="0" applyAlignment="0" applyProtection="0">
      <alignment vertical="center"/>
    </xf>
    <xf numFmtId="0" fontId="49" fillId="37" borderId="0" applyNumberFormat="0" applyBorder="0" applyAlignment="0" applyProtection="0">
      <alignment vertical="center"/>
    </xf>
    <xf numFmtId="0" fontId="49" fillId="38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9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8" fillId="4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/>
  </cellStyleXfs>
  <cellXfs count="183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1" xfId="0" applyFont="1" applyBorder="1" applyAlignment="1" applyProtection="1">
      <alignment vertical="top" wrapText="1"/>
      <protection locked="0"/>
    </xf>
    <xf numFmtId="0" fontId="0" fillId="0" borderId="1" xfId="0" applyBorder="1"/>
    <xf numFmtId="0" fontId="3" fillId="0" borderId="0" xfId="0" applyFont="1"/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5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/>
    <xf numFmtId="178" fontId="5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178" fontId="9" fillId="0" borderId="1" xfId="0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8" fontId="9" fillId="0" borderId="10" xfId="0" applyNumberFormat="1" applyFont="1" applyFill="1" applyBorder="1" applyAlignment="1">
      <alignment horizontal="center" vertical="center"/>
    </xf>
    <xf numFmtId="178" fontId="5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5" fillId="5" borderId="6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6" borderId="12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3" fillId="7" borderId="12" xfId="0" applyFont="1" applyFill="1" applyBorder="1" applyAlignment="1">
      <alignment horizontal="center" vertical="center"/>
    </xf>
    <xf numFmtId="178" fontId="5" fillId="7" borderId="1" xfId="0" applyNumberFormat="1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178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0" borderId="0" xfId="49"/>
    <xf numFmtId="0" fontId="3" fillId="0" borderId="0" xfId="49" applyFont="1"/>
    <xf numFmtId="0" fontId="3" fillId="0" borderId="0" xfId="50" applyFont="1"/>
    <xf numFmtId="0" fontId="3" fillId="0" borderId="0" xfId="50" applyFont="1" applyAlignment="1">
      <alignment vertical="center"/>
    </xf>
    <xf numFmtId="178" fontId="3" fillId="0" borderId="0" xfId="50" applyNumberFormat="1" applyFont="1" applyAlignment="1">
      <alignment vertical="center" wrapText="1"/>
    </xf>
    <xf numFmtId="0" fontId="17" fillId="0" borderId="0" xfId="50" applyFont="1"/>
    <xf numFmtId="0" fontId="18" fillId="0" borderId="0" xfId="50" applyFont="1"/>
    <xf numFmtId="0" fontId="19" fillId="0" borderId="1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0" borderId="0" xfId="0" applyFont="1"/>
    <xf numFmtId="0" fontId="3" fillId="0" borderId="0" xfId="0" applyFont="1" applyAlignment="1">
      <alignment vertical="center"/>
    </xf>
    <xf numFmtId="178" fontId="3" fillId="0" borderId="0" xfId="0" applyNumberFormat="1" applyFont="1" applyAlignment="1">
      <alignment vertical="center" wrapText="1"/>
    </xf>
    <xf numFmtId="178" fontId="6" fillId="8" borderId="1" xfId="0" applyNumberFormat="1" applyFont="1" applyFill="1" applyBorder="1" applyAlignment="1">
      <alignment horizontal="center" vertical="center"/>
    </xf>
    <xf numFmtId="178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/>
    </xf>
    <xf numFmtId="0" fontId="17" fillId="0" borderId="0" xfId="0" applyFont="1"/>
    <xf numFmtId="178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22" fillId="0" borderId="0" xfId="0" applyFont="1"/>
    <xf numFmtId="2" fontId="2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8" fontId="24" fillId="0" borderId="1" xfId="0" applyNumberFormat="1" applyFont="1" applyBorder="1" applyAlignment="1">
      <alignment horizontal="center" vertical="center"/>
    </xf>
    <xf numFmtId="178" fontId="25" fillId="3" borderId="1" xfId="0" applyNumberFormat="1" applyFont="1" applyFill="1" applyBorder="1" applyAlignment="1">
      <alignment horizontal="center" vertical="center"/>
    </xf>
    <xf numFmtId="178" fontId="6" fillId="3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/>
    </xf>
    <xf numFmtId="178" fontId="0" fillId="3" borderId="1" xfId="0" applyNumberFormat="1" applyFill="1" applyBorder="1" applyAlignment="1">
      <alignment horizontal="center" vertical="center"/>
    </xf>
    <xf numFmtId="178" fontId="0" fillId="3" borderId="10" xfId="0" applyNumberFormat="1" applyFill="1" applyBorder="1" applyAlignment="1">
      <alignment horizontal="center" vertical="center"/>
    </xf>
    <xf numFmtId="178" fontId="5" fillId="3" borderId="10" xfId="0" applyNumberFormat="1" applyFont="1" applyFill="1" applyBorder="1" applyAlignment="1">
      <alignment horizontal="center" vertical="center"/>
    </xf>
    <xf numFmtId="178" fontId="0" fillId="8" borderId="7" xfId="0" applyNumberFormat="1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6" fillId="9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178" fontId="3" fillId="0" borderId="1" xfId="0" applyNumberFormat="1" applyFont="1" applyBorder="1"/>
    <xf numFmtId="0" fontId="3" fillId="0" borderId="1" xfId="0" applyFont="1" applyBorder="1"/>
    <xf numFmtId="0" fontId="3" fillId="0" borderId="13" xfId="0" applyFont="1" applyBorder="1"/>
    <xf numFmtId="0" fontId="3" fillId="0" borderId="1" xfId="0" applyFont="1" applyBorder="1" applyAlignment="1">
      <alignment horizontal="center"/>
    </xf>
    <xf numFmtId="0" fontId="3" fillId="10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0" fontId="3" fillId="10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178" fontId="3" fillId="0" borderId="1" xfId="0" applyNumberFormat="1" applyFont="1" applyBorder="1" applyAlignment="1">
      <alignment horizontal="right"/>
    </xf>
    <xf numFmtId="0" fontId="26" fillId="2" borderId="14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11" borderId="1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6" fillId="11" borderId="5" xfId="0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6" fillId="11" borderId="20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12" borderId="22" xfId="0" applyFont="1" applyFill="1" applyBorder="1" applyAlignment="1">
      <alignment horizontal="center" vertical="center"/>
    </xf>
    <xf numFmtId="0" fontId="3" fillId="12" borderId="23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/>
    </xf>
    <xf numFmtId="0" fontId="26" fillId="2" borderId="3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178" fontId="3" fillId="0" borderId="1" xfId="0" applyNumberFormat="1" applyFont="1" applyBorder="1" applyAlignment="1">
      <alignment vertical="center"/>
    </xf>
    <xf numFmtId="178" fontId="3" fillId="0" borderId="6" xfId="0" applyNumberFormat="1" applyFont="1" applyBorder="1" applyAlignment="1">
      <alignment vertical="center"/>
    </xf>
    <xf numFmtId="0" fontId="26" fillId="2" borderId="25" xfId="0" applyFont="1" applyFill="1" applyBorder="1" applyAlignment="1">
      <alignment horizontal="center" vertical="center"/>
    </xf>
    <xf numFmtId="178" fontId="3" fillId="0" borderId="7" xfId="0" applyNumberFormat="1" applyFont="1" applyBorder="1" applyAlignment="1">
      <alignment vertical="center"/>
    </xf>
    <xf numFmtId="178" fontId="3" fillId="0" borderId="8" xfId="0" applyNumberFormat="1" applyFont="1" applyBorder="1" applyAlignment="1">
      <alignment vertical="center"/>
    </xf>
    <xf numFmtId="0" fontId="3" fillId="11" borderId="14" xfId="0" applyFont="1" applyFill="1" applyBorder="1" applyAlignment="1">
      <alignment horizontal="center" vertical="center"/>
    </xf>
    <xf numFmtId="0" fontId="3" fillId="11" borderId="15" xfId="0" applyFont="1" applyFill="1" applyBorder="1"/>
    <xf numFmtId="0" fontId="3" fillId="11" borderId="16" xfId="0" applyFont="1" applyFill="1" applyBorder="1"/>
    <xf numFmtId="0" fontId="3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178" fontId="3" fillId="0" borderId="0" xfId="0" applyNumberFormat="1" applyFont="1" applyAlignment="1">
      <alignment vertical="center"/>
    </xf>
    <xf numFmtId="179" fontId="3" fillId="0" borderId="0" xfId="0" applyNumberFormat="1" applyFont="1"/>
    <xf numFmtId="0" fontId="26" fillId="13" borderId="0" xfId="0" applyFont="1" applyFill="1"/>
    <xf numFmtId="0" fontId="3" fillId="13" borderId="0" xfId="0" applyFont="1" applyFill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26" fillId="13" borderId="0" xfId="0" applyFont="1" applyFill="1" applyAlignment="1">
      <alignment wrapText="1"/>
    </xf>
    <xf numFmtId="0" fontId="3" fillId="13" borderId="0" xfId="0" applyFont="1" applyFill="1" applyAlignment="1">
      <alignment horizontal="left"/>
    </xf>
    <xf numFmtId="0" fontId="3" fillId="0" borderId="0" xfId="0" applyFont="1" applyAlignment="1">
      <alignment vertical="top" wrapText="1"/>
    </xf>
    <xf numFmtId="0" fontId="22" fillId="0" borderId="0" xfId="0" applyFont="1" applyAlignment="1">
      <alignment horizontal="left" wrapText="1"/>
    </xf>
    <xf numFmtId="0" fontId="22" fillId="0" borderId="0" xfId="0" applyFont="1" applyAlignment="1">
      <alignment wrapText="1"/>
    </xf>
    <xf numFmtId="0" fontId="17" fillId="0" borderId="0" xfId="0" applyFont="1" applyAlignment="1">
      <alignment horizontal="left" wrapText="1"/>
    </xf>
    <xf numFmtId="0" fontId="26" fillId="13" borderId="0" xfId="0" applyFont="1" applyFill="1" applyAlignment="1">
      <alignment horizontal="left" vertical="center" wrapText="1"/>
    </xf>
    <xf numFmtId="0" fontId="22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26" fillId="0" borderId="0" xfId="0" applyFont="1" applyAlignment="1">
      <alignment horizontal="left"/>
    </xf>
    <xf numFmtId="0" fontId="27" fillId="0" borderId="0" xfId="6" applyFont="1" applyFill="1" applyAlignment="1">
      <alignment horizontal="left" wrapText="1"/>
    </xf>
    <xf numFmtId="0" fontId="28" fillId="0" borderId="0" xfId="0" applyFont="1" applyAlignment="1">
      <alignment horizontal="left"/>
    </xf>
    <xf numFmtId="0" fontId="26" fillId="0" borderId="0" xfId="0" applyFont="1"/>
    <xf numFmtId="0" fontId="3" fillId="0" borderId="0" xfId="0" applyFont="1" applyFill="1"/>
    <xf numFmtId="0" fontId="29" fillId="0" borderId="0" xfId="0" applyFont="1"/>
    <xf numFmtId="0" fontId="30" fillId="0" borderId="0" xfId="0" applyFont="1"/>
    <xf numFmtId="0" fontId="22" fillId="0" borderId="0" xfId="0" applyFont="1" applyAlignment="1" quotePrefix="1">
      <alignment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超链接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/>
              <a:t>n3 CDF (4x4)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CDF_1!$J$1</c:f>
              <c:strCache>
                <c:ptCount val="1"/>
                <c:pt idx="0">
                  <c:v>n3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CDF_1!$J$2:$J$22</c:f>
              <c:numCache>
                <c:formatCode>General</c:formatCode>
                <c:ptCount val="21"/>
                <c:pt idx="0">
                  <c:v>-102.3</c:v>
                </c:pt>
                <c:pt idx="1">
                  <c:v>-102.057</c:v>
                </c:pt>
                <c:pt idx="2">
                  <c:v>-101.934</c:v>
                </c:pt>
                <c:pt idx="3">
                  <c:v>-101.742</c:v>
                </c:pt>
                <c:pt idx="4">
                  <c:v>-101.304</c:v>
                </c:pt>
                <c:pt idx="5">
                  <c:v>-101.045</c:v>
                </c:pt>
                <c:pt idx="6">
                  <c:v>-100.934</c:v>
                </c:pt>
                <c:pt idx="7">
                  <c:v>-100.517</c:v>
                </c:pt>
                <c:pt idx="8">
                  <c:v>-99.782</c:v>
                </c:pt>
                <c:pt idx="9">
                  <c:v>-99.375</c:v>
                </c:pt>
                <c:pt idx="10">
                  <c:v>-99.24</c:v>
                </c:pt>
                <c:pt idx="11">
                  <c:v>-98.916</c:v>
                </c:pt>
                <c:pt idx="12">
                  <c:v>-98.816</c:v>
                </c:pt>
                <c:pt idx="13">
                  <c:v>-98.737</c:v>
                </c:pt>
                <c:pt idx="14">
                  <c:v>-98.068</c:v>
                </c:pt>
                <c:pt idx="15">
                  <c:v>-97.18</c:v>
                </c:pt>
                <c:pt idx="16">
                  <c:v>-96.508</c:v>
                </c:pt>
                <c:pt idx="17">
                  <c:v>-96.1</c:v>
                </c:pt>
                <c:pt idx="18">
                  <c:v>-95.85</c:v>
                </c:pt>
                <c:pt idx="19">
                  <c:v>-95.642</c:v>
                </c:pt>
                <c:pt idx="20">
                  <c:v>-95.21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6698255"/>
        <c:axId val="1586699695"/>
      </c:scatterChart>
      <c:valAx>
        <c:axId val="1586698255"/>
        <c:scaling>
          <c:orientation val="minMax"/>
          <c:max val="-95"/>
          <c:min val="-1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TRMS</a:t>
                </a:r>
                <a:r>
                  <a:rPr lang="en-US" baseline="-25000"/>
                  <a:t>70</a:t>
                </a:r>
                <a:r>
                  <a:rPr lang="en-US"/>
                  <a:t> (dBm/15kHz)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586699695"/>
        <c:crosses val="autoZero"/>
        <c:crossBetween val="midCat"/>
        <c:majorUnit val="1"/>
      </c:valAx>
      <c:valAx>
        <c:axId val="158669969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586698255"/>
        <c:crosses val="autoZero"/>
        <c:crossBetween val="midCat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1e3ec6ec-662e-4c83-85ad-d0ab7494c69c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/>
              <a:t>n7 CDF (4x4)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CDF_1!$K$1</c:f>
              <c:strCache>
                <c:ptCount val="1"/>
                <c:pt idx="0">
                  <c:v>n7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xVal>
            <c:numRef>
              <c:f>CDF_1!$K$2:$K$22</c:f>
              <c:numCache>
                <c:formatCode>General</c:formatCode>
                <c:ptCount val="21"/>
                <c:pt idx="0">
                  <c:v>-102.08</c:v>
                </c:pt>
                <c:pt idx="1">
                  <c:v>-101.814</c:v>
                </c:pt>
                <c:pt idx="2">
                  <c:v>-101.388</c:v>
                </c:pt>
                <c:pt idx="3">
                  <c:v>-100.898</c:v>
                </c:pt>
                <c:pt idx="4">
                  <c:v>-100.744</c:v>
                </c:pt>
                <c:pt idx="5">
                  <c:v>-100.595</c:v>
                </c:pt>
                <c:pt idx="6">
                  <c:v>-100.442</c:v>
                </c:pt>
                <c:pt idx="7">
                  <c:v>-100.274</c:v>
                </c:pt>
                <c:pt idx="8">
                  <c:v>-100.136</c:v>
                </c:pt>
                <c:pt idx="9">
                  <c:v>-99.988</c:v>
                </c:pt>
                <c:pt idx="10">
                  <c:v>-99.82</c:v>
                </c:pt>
                <c:pt idx="11">
                  <c:v>-99.603</c:v>
                </c:pt>
                <c:pt idx="12">
                  <c:v>-99.058</c:v>
                </c:pt>
                <c:pt idx="13">
                  <c:v>-98.34</c:v>
                </c:pt>
                <c:pt idx="14">
                  <c:v>-98.06</c:v>
                </c:pt>
                <c:pt idx="15">
                  <c:v>-97.975</c:v>
                </c:pt>
                <c:pt idx="16">
                  <c:v>-97.816</c:v>
                </c:pt>
                <c:pt idx="17">
                  <c:v>-97.277</c:v>
                </c:pt>
                <c:pt idx="18">
                  <c:v>-96.6</c:v>
                </c:pt>
                <c:pt idx="19">
                  <c:v>-96.128</c:v>
                </c:pt>
                <c:pt idx="20">
                  <c:v>-95.96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039071"/>
        <c:axId val="1585201007"/>
      </c:scatterChart>
      <c:valAx>
        <c:axId val="1584039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TRMS</a:t>
                </a:r>
                <a:r>
                  <a:rPr lang="en-US" baseline="-25000"/>
                  <a:t>70</a:t>
                </a:r>
                <a:r>
                  <a:rPr lang="en-US"/>
                  <a:t> (dBm/15kHz)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585201007"/>
        <c:crosses val="autoZero"/>
        <c:crossBetween val="midCat"/>
      </c:valAx>
      <c:valAx>
        <c:axId val="1585201007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5840390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9ea0606-0311-4dda-9190-c5ab02cfc946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/>
              <a:t>n77 CDF (4x4)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CDF_1!$L$1</c:f>
              <c:strCache>
                <c:ptCount val="1"/>
                <c:pt idx="0">
                  <c:v>n77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numRef>
              <c:f>CDF_1!$L$2:$L$22</c:f>
              <c:numCache>
                <c:formatCode>General</c:formatCode>
                <c:ptCount val="21"/>
                <c:pt idx="0">
                  <c:v>-102.12</c:v>
                </c:pt>
                <c:pt idx="1">
                  <c:v>-101.7535</c:v>
                </c:pt>
                <c:pt idx="2">
                  <c:v>-101.154</c:v>
                </c:pt>
                <c:pt idx="3">
                  <c:v>-100.746</c:v>
                </c:pt>
                <c:pt idx="4">
                  <c:v>-100.504</c:v>
                </c:pt>
                <c:pt idx="5">
                  <c:v>-100.2675</c:v>
                </c:pt>
                <c:pt idx="6">
                  <c:v>-100.26</c:v>
                </c:pt>
                <c:pt idx="7">
                  <c:v>-99.8975</c:v>
                </c:pt>
                <c:pt idx="8">
                  <c:v>-99.764</c:v>
                </c:pt>
                <c:pt idx="9">
                  <c:v>-99.5605</c:v>
                </c:pt>
                <c:pt idx="10">
                  <c:v>-99.225</c:v>
                </c:pt>
                <c:pt idx="11">
                  <c:v>-98.69</c:v>
                </c:pt>
                <c:pt idx="12">
                  <c:v>-98.268</c:v>
                </c:pt>
                <c:pt idx="13">
                  <c:v>-96.8365</c:v>
                </c:pt>
                <c:pt idx="14">
                  <c:v>-96.526</c:v>
                </c:pt>
                <c:pt idx="15">
                  <c:v>-96.095</c:v>
                </c:pt>
                <c:pt idx="16">
                  <c:v>-95.998</c:v>
                </c:pt>
                <c:pt idx="17">
                  <c:v>-95.2675</c:v>
                </c:pt>
                <c:pt idx="18">
                  <c:v>-94.447</c:v>
                </c:pt>
                <c:pt idx="19">
                  <c:v>-93.7705</c:v>
                </c:pt>
                <c:pt idx="20">
                  <c:v>-91.75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294063"/>
        <c:axId val="1675803471"/>
      </c:scatterChart>
      <c:valAx>
        <c:axId val="1711294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TRMS</a:t>
                </a:r>
                <a:r>
                  <a:rPr lang="en-US" baseline="-25000"/>
                  <a:t>70</a:t>
                </a:r>
                <a:r>
                  <a:rPr lang="en-US"/>
                  <a:t> (dBm/30kHz)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675803471"/>
        <c:crosses val="autoZero"/>
        <c:crossBetween val="midCat"/>
      </c:valAx>
      <c:valAx>
        <c:axId val="16758034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7112940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b422e64-6a19-4644-9d41-2ff2f2d5f7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/>
              <a:t>n8 CDF (2x2)</a:t>
            </a:r>
            <a:endParaRPr lang="en-US"/>
          </a:p>
        </c:rich>
      </c:tx>
      <c:layout>
        <c:manualLayout>
          <c:xMode val="edge"/>
          <c:yMode val="edge"/>
          <c:x val="0.354447239899364"/>
          <c:y val="0.028749401054144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"n8"</c:f>
              <c:strCache>
                <c:ptCount val="1"/>
                <c:pt idx="0">
                  <c:v>n8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numRef>
              <c:f>CDF_1!$M$2:$M$22</c:f>
              <c:numCache>
                <c:formatCode>General</c:formatCode>
                <c:ptCount val="21"/>
                <c:pt idx="0">
                  <c:v>-97.63</c:v>
                </c:pt>
                <c:pt idx="1">
                  <c:v>-97.33</c:v>
                </c:pt>
                <c:pt idx="2">
                  <c:v>-95.798</c:v>
                </c:pt>
                <c:pt idx="3">
                  <c:v>-94.724</c:v>
                </c:pt>
                <c:pt idx="4">
                  <c:v>-94.252</c:v>
                </c:pt>
                <c:pt idx="5">
                  <c:v>-93.4</c:v>
                </c:pt>
                <c:pt idx="6">
                  <c:v>-92.752</c:v>
                </c:pt>
                <c:pt idx="7">
                  <c:v>-92.364</c:v>
                </c:pt>
                <c:pt idx="8">
                  <c:v>-92.238</c:v>
                </c:pt>
                <c:pt idx="9">
                  <c:v>-92.134</c:v>
                </c:pt>
                <c:pt idx="10">
                  <c:v>-92.06</c:v>
                </c:pt>
                <c:pt idx="11">
                  <c:v>-91.958</c:v>
                </c:pt>
                <c:pt idx="12">
                  <c:v>-91.774</c:v>
                </c:pt>
                <c:pt idx="13">
                  <c:v>-91.516</c:v>
                </c:pt>
                <c:pt idx="14">
                  <c:v>-90.92</c:v>
                </c:pt>
                <c:pt idx="15">
                  <c:v>-90.8</c:v>
                </c:pt>
                <c:pt idx="16">
                  <c:v>-89.316</c:v>
                </c:pt>
                <c:pt idx="17">
                  <c:v>-89.136</c:v>
                </c:pt>
                <c:pt idx="18">
                  <c:v>-87.948</c:v>
                </c:pt>
                <c:pt idx="19">
                  <c:v>-86.584</c:v>
                </c:pt>
                <c:pt idx="20">
                  <c:v>-83.73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294063"/>
        <c:axId val="1675803471"/>
      </c:scatterChart>
      <c:valAx>
        <c:axId val="1711294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TRMS</a:t>
                </a:r>
                <a:r>
                  <a:rPr lang="en-US" baseline="-25000"/>
                  <a:t>70</a:t>
                </a:r>
                <a:r>
                  <a:rPr lang="en-US"/>
                  <a:t> (dBm/15kHz)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675803471"/>
        <c:crosses val="autoZero"/>
        <c:crossBetween val="midCat"/>
      </c:valAx>
      <c:valAx>
        <c:axId val="16758034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/>
                  <a:t>Percentile</a:t>
                </a:r>
                <a:endParaRPr lang="zh-CN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71129406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8b422e64-6a19-4644-9d41-2ff2f2d5f7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zh-CN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  <a:r>
              <a:rPr lang="en-US" sz="1800"/>
              <a:t>n3/n7/n77/n8 CDF </a:t>
            </a:r>
            <a:endParaRPr lang="en-US" sz="1800"/>
          </a:p>
        </c:rich>
      </c:tx>
      <c:layout>
        <c:manualLayout>
          <c:xMode val="edge"/>
          <c:yMode val="edge"/>
          <c:x val="0.382943974899966"/>
          <c:y val="0.032947881143683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"n8"</c:f>
              <c:strCache>
                <c:ptCount val="1"/>
                <c:pt idx="0">
                  <c:v>n8</c:v>
                </c:pt>
              </c:strCache>
            </c:strRef>
          </c:tx>
          <c:spPr>
            <a:ln w="19050" cap="flat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elete val="1"/>
          </c:dLbls>
          <c:xVal>
            <c:numRef>
              <c:f>CDF_1!$M$2:$M$22</c:f>
              <c:numCache>
                <c:formatCode>General</c:formatCode>
                <c:ptCount val="21"/>
                <c:pt idx="0">
                  <c:v>-97.63</c:v>
                </c:pt>
                <c:pt idx="1">
                  <c:v>-97.33</c:v>
                </c:pt>
                <c:pt idx="2">
                  <c:v>-95.798</c:v>
                </c:pt>
                <c:pt idx="3">
                  <c:v>-94.724</c:v>
                </c:pt>
                <c:pt idx="4">
                  <c:v>-94.252</c:v>
                </c:pt>
                <c:pt idx="5">
                  <c:v>-93.4</c:v>
                </c:pt>
                <c:pt idx="6">
                  <c:v>-92.752</c:v>
                </c:pt>
                <c:pt idx="7">
                  <c:v>-92.364</c:v>
                </c:pt>
                <c:pt idx="8">
                  <c:v>-92.238</c:v>
                </c:pt>
                <c:pt idx="9">
                  <c:v>-92.134</c:v>
                </c:pt>
                <c:pt idx="10">
                  <c:v>-92.06</c:v>
                </c:pt>
                <c:pt idx="11">
                  <c:v>-91.958</c:v>
                </c:pt>
                <c:pt idx="12">
                  <c:v>-91.774</c:v>
                </c:pt>
                <c:pt idx="13">
                  <c:v>-91.516</c:v>
                </c:pt>
                <c:pt idx="14">
                  <c:v>-90.92</c:v>
                </c:pt>
                <c:pt idx="15">
                  <c:v>-90.8</c:v>
                </c:pt>
                <c:pt idx="16">
                  <c:v>-89.316</c:v>
                </c:pt>
                <c:pt idx="17">
                  <c:v>-89.136</c:v>
                </c:pt>
                <c:pt idx="18">
                  <c:v>-87.948</c:v>
                </c:pt>
                <c:pt idx="19">
                  <c:v>-86.584</c:v>
                </c:pt>
                <c:pt idx="20">
                  <c:v>-83.73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"n3"</c:f>
              <c:strCache>
                <c:ptCount val="1"/>
                <c:pt idx="0">
                  <c:v>n3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elete val="1"/>
          </c:dLbls>
          <c:xVal>
            <c:numRef>
              <c:f>CDF_1!$J$2:$J$22</c:f>
              <c:numCache>
                <c:formatCode>General</c:formatCode>
                <c:ptCount val="21"/>
                <c:pt idx="0">
                  <c:v>-102.3</c:v>
                </c:pt>
                <c:pt idx="1">
                  <c:v>-102.057</c:v>
                </c:pt>
                <c:pt idx="2">
                  <c:v>-101.934</c:v>
                </c:pt>
                <c:pt idx="3">
                  <c:v>-101.742</c:v>
                </c:pt>
                <c:pt idx="4">
                  <c:v>-101.304</c:v>
                </c:pt>
                <c:pt idx="5">
                  <c:v>-101.045</c:v>
                </c:pt>
                <c:pt idx="6">
                  <c:v>-100.934</c:v>
                </c:pt>
                <c:pt idx="7">
                  <c:v>-100.517</c:v>
                </c:pt>
                <c:pt idx="8">
                  <c:v>-99.782</c:v>
                </c:pt>
                <c:pt idx="9">
                  <c:v>-99.375</c:v>
                </c:pt>
                <c:pt idx="10">
                  <c:v>-99.24</c:v>
                </c:pt>
                <c:pt idx="11">
                  <c:v>-98.916</c:v>
                </c:pt>
                <c:pt idx="12">
                  <c:v>-98.816</c:v>
                </c:pt>
                <c:pt idx="13">
                  <c:v>-98.737</c:v>
                </c:pt>
                <c:pt idx="14">
                  <c:v>-98.068</c:v>
                </c:pt>
                <c:pt idx="15">
                  <c:v>-97.18</c:v>
                </c:pt>
                <c:pt idx="16">
                  <c:v>-96.508</c:v>
                </c:pt>
                <c:pt idx="17">
                  <c:v>-96.1</c:v>
                </c:pt>
                <c:pt idx="18">
                  <c:v>-95.85</c:v>
                </c:pt>
                <c:pt idx="19">
                  <c:v>-95.642</c:v>
                </c:pt>
                <c:pt idx="20">
                  <c:v>-95.21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"n7"</c:f>
              <c:strCache>
                <c:ptCount val="1"/>
                <c:pt idx="0">
                  <c:v>n7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elete val="1"/>
          </c:dLbls>
          <c:xVal>
            <c:numRef>
              <c:f>CDF_1!$K$2:$K$22</c:f>
              <c:numCache>
                <c:formatCode>General</c:formatCode>
                <c:ptCount val="21"/>
                <c:pt idx="0">
                  <c:v>-102.08</c:v>
                </c:pt>
                <c:pt idx="1">
                  <c:v>-101.814</c:v>
                </c:pt>
                <c:pt idx="2">
                  <c:v>-101.388</c:v>
                </c:pt>
                <c:pt idx="3">
                  <c:v>-100.898</c:v>
                </c:pt>
                <c:pt idx="4">
                  <c:v>-100.744</c:v>
                </c:pt>
                <c:pt idx="5">
                  <c:v>-100.595</c:v>
                </c:pt>
                <c:pt idx="6">
                  <c:v>-100.442</c:v>
                </c:pt>
                <c:pt idx="7">
                  <c:v>-100.274</c:v>
                </c:pt>
                <c:pt idx="8">
                  <c:v>-100.136</c:v>
                </c:pt>
                <c:pt idx="9">
                  <c:v>-99.988</c:v>
                </c:pt>
                <c:pt idx="10">
                  <c:v>-99.82</c:v>
                </c:pt>
                <c:pt idx="11">
                  <c:v>-99.603</c:v>
                </c:pt>
                <c:pt idx="12">
                  <c:v>-99.058</c:v>
                </c:pt>
                <c:pt idx="13">
                  <c:v>-98.34</c:v>
                </c:pt>
                <c:pt idx="14">
                  <c:v>-98.06</c:v>
                </c:pt>
                <c:pt idx="15">
                  <c:v>-97.975</c:v>
                </c:pt>
                <c:pt idx="16">
                  <c:v>-97.816</c:v>
                </c:pt>
                <c:pt idx="17">
                  <c:v>-97.277</c:v>
                </c:pt>
                <c:pt idx="18">
                  <c:v>-96.6</c:v>
                </c:pt>
                <c:pt idx="19">
                  <c:v>-96.128</c:v>
                </c:pt>
                <c:pt idx="20">
                  <c:v>-95.96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3"/>
          <c:order val="3"/>
          <c:tx>
            <c:strRef>
              <c:f>"n77"</c:f>
              <c:strCache>
                <c:ptCount val="1"/>
                <c:pt idx="0">
                  <c:v>n77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elete val="1"/>
          </c:dLbls>
          <c:xVal>
            <c:numRef>
              <c:f>CDF_1!$L$2:$L$22</c:f>
              <c:numCache>
                <c:formatCode>General</c:formatCode>
                <c:ptCount val="21"/>
                <c:pt idx="0">
                  <c:v>-102.12</c:v>
                </c:pt>
                <c:pt idx="1">
                  <c:v>-101.7535</c:v>
                </c:pt>
                <c:pt idx="2">
                  <c:v>-101.154</c:v>
                </c:pt>
                <c:pt idx="3">
                  <c:v>-100.746</c:v>
                </c:pt>
                <c:pt idx="4">
                  <c:v>-100.504</c:v>
                </c:pt>
                <c:pt idx="5">
                  <c:v>-100.2675</c:v>
                </c:pt>
                <c:pt idx="6">
                  <c:v>-100.26</c:v>
                </c:pt>
                <c:pt idx="7">
                  <c:v>-99.8975</c:v>
                </c:pt>
                <c:pt idx="8">
                  <c:v>-99.764</c:v>
                </c:pt>
                <c:pt idx="9">
                  <c:v>-99.5605</c:v>
                </c:pt>
                <c:pt idx="10">
                  <c:v>-99.225</c:v>
                </c:pt>
                <c:pt idx="11">
                  <c:v>-98.69</c:v>
                </c:pt>
                <c:pt idx="12">
                  <c:v>-98.268</c:v>
                </c:pt>
                <c:pt idx="13">
                  <c:v>-96.8365</c:v>
                </c:pt>
                <c:pt idx="14">
                  <c:v>-96.526</c:v>
                </c:pt>
                <c:pt idx="15">
                  <c:v>-96.095</c:v>
                </c:pt>
                <c:pt idx="16">
                  <c:v>-95.998</c:v>
                </c:pt>
                <c:pt idx="17">
                  <c:v>-95.2675</c:v>
                </c:pt>
                <c:pt idx="18">
                  <c:v>-94.447</c:v>
                </c:pt>
                <c:pt idx="19">
                  <c:v>-93.7705</c:v>
                </c:pt>
                <c:pt idx="20">
                  <c:v>-91.75</c:v>
                </c:pt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4"/>
          <c:order val="4"/>
          <c:tx>
            <c:strRef>
              <c:f>CDF_1!$O$1</c:f>
              <c:strCache>
                <c:ptCount val="1"/>
                <c:pt idx="0">
                  <c:v/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Ref>
              <c:f>CDF_1!$O$2:$O$22</c:f>
              <c:numCache>
                <c:formatCode>General</c:formatCode>
                <c:ptCount val="21"/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5"/>
          <c:order val="5"/>
          <c:tx>
            <c:strRef>
              <c:f>"n1"</c:f>
              <c:strCache>
                <c:ptCount val="1"/>
                <c:pt idx="0">
                  <c:v>n1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dLbls>
            <c:delete val="1"/>
          </c:dLbls>
          <c:xVal>
            <c:numRef>
              <c:f>CDF_1!$P$2:$P$22</c:f>
              <c:numCache>
                <c:formatCode>General</c:formatCode>
                <c:ptCount val="21"/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ser>
          <c:idx val="6"/>
          <c:order val="6"/>
          <c:tx>
            <c:strRef>
              <c:f>"n28"</c:f>
              <c:strCache>
                <c:ptCount val="1"/>
                <c:pt idx="0">
                  <c:v>n28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dLbls>
            <c:delete val="1"/>
          </c:dLbls>
          <c:xVal>
            <c:numRef>
              <c:f>CDF_1!$N$2:$N$22</c:f>
              <c:numCache>
                <c:formatCode>General</c:formatCode>
                <c:ptCount val="21"/>
              </c:numCache>
            </c:numRef>
          </c:xVal>
          <c:yVal>
            <c:numRef>
              <c:f>CDF_1!$I$2:$I$22</c:f>
              <c:numCache>
                <c:formatCode>0.00_ </c:formatCode>
                <c:ptCount val="21"/>
                <c:pt idx="0">
                  <c:v>0</c:v>
                </c:pt>
                <c:pt idx="1">
                  <c:v>0.05</c:v>
                </c:pt>
                <c:pt idx="2">
                  <c:v>0.1</c:v>
                </c:pt>
                <c:pt idx="3">
                  <c:v>0.15</c:v>
                </c:pt>
                <c:pt idx="4">
                  <c:v>0.2</c:v>
                </c:pt>
                <c:pt idx="5">
                  <c:v>0.25</c:v>
                </c:pt>
                <c:pt idx="6">
                  <c:v>0.3</c:v>
                </c:pt>
                <c:pt idx="7">
                  <c:v>0.35</c:v>
                </c:pt>
                <c:pt idx="8">
                  <c:v>0.4</c:v>
                </c:pt>
                <c:pt idx="9">
                  <c:v>0.45</c:v>
                </c:pt>
                <c:pt idx="10">
                  <c:v>0.5</c:v>
                </c:pt>
                <c:pt idx="11">
                  <c:v>0.55</c:v>
                </c:pt>
                <c:pt idx="12">
                  <c:v>0.6</c:v>
                </c:pt>
                <c:pt idx="13">
                  <c:v>0.65</c:v>
                </c:pt>
                <c:pt idx="14">
                  <c:v>0.7</c:v>
                </c:pt>
                <c:pt idx="15">
                  <c:v>0.75</c:v>
                </c:pt>
                <c:pt idx="16">
                  <c:v>0.8</c:v>
                </c:pt>
                <c:pt idx="17">
                  <c:v>0.85</c:v>
                </c:pt>
                <c:pt idx="18">
                  <c:v>0.9</c:v>
                </c:pt>
                <c:pt idx="19">
                  <c:v>0.95</c:v>
                </c:pt>
                <c:pt idx="20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11294063"/>
        <c:axId val="1675803471"/>
      </c:scatterChart>
      <c:valAx>
        <c:axId val="1711294063"/>
        <c:scaling>
          <c:orientation val="minMax"/>
          <c:max val="-83"/>
          <c:min val="-10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 sz="1800"/>
                  <a:t>TRMS</a:t>
                </a:r>
                <a:r>
                  <a:rPr lang="en-US" sz="1800" baseline="-25000"/>
                  <a:t>70</a:t>
                </a:r>
                <a:r>
                  <a:rPr lang="en-US" sz="1800"/>
                  <a:t> (dBm/15 or 30 kHz)</a:t>
                </a:r>
                <a:endParaRPr lang="en-US" sz="1800"/>
              </a:p>
            </c:rich>
          </c:tx>
          <c:layout>
            <c:manualLayout>
              <c:xMode val="edge"/>
              <c:yMode val="edge"/>
              <c:x val="0.313036353034227"/>
              <c:y val="0.92044326350300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675803471"/>
        <c:crosses val="autoZero"/>
        <c:crossBetween val="midCat"/>
        <c:majorUnit val="1"/>
      </c:valAx>
      <c:valAx>
        <c:axId val="167580347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7" charset="0"/>
                    <a:ea typeface="+mn-ea"/>
                    <a:cs typeface="Arial" panose="020B0604020202020204" pitchFamily="7" charset="0"/>
                  </a:defRPr>
                </a:pPr>
                <a:r>
                  <a:rPr lang="en-US" sz="1800"/>
                  <a:t>Percentile</a:t>
                </a:r>
                <a:endParaRPr lang="en-US" sz="1800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 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  <c:crossAx val="1711294063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uFill>
                  <a:solidFill>
                    <a:schemeClr val="tx1">
                      <a:lumMod val="65000"/>
                      <a:lumOff val="35000"/>
                    </a:schemeClr>
                  </a:solidFill>
                </a:uFill>
                <a:latin typeface="Arial" panose="020B0604020202020204" pitchFamily="7" charset="0"/>
                <a:ea typeface="+mn-ea"/>
                <a:cs typeface="Arial" panose="020B0604020202020204" pitchFamily="7" charset="0"/>
              </a:defRPr>
            </a:pPr>
          </a:p>
        </c:txPr>
      </c:legendEntry>
      <c:layout>
        <c:manualLayout>
          <c:xMode val="edge"/>
          <c:yMode val="edge"/>
          <c:x val="0.896482186869819"/>
          <c:y val="0.293856308707794"/>
          <c:w val="0.0970199417432221"/>
          <c:h val="0.333206397562833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7" charset="0"/>
              <a:ea typeface="+mn-ea"/>
              <a:cs typeface="Arial" panose="020B0604020202020204" pitchFamily="7" charset="0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8b422e64-6a19-4644-9d41-2ff2f2d5f70a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>
          <a:latin typeface="Arial" panose="020B0604020202020204" pitchFamily="7" charset="0"/>
          <a:cs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16</xdr:col>
      <xdr:colOff>455295</xdr:colOff>
      <xdr:row>0</xdr:row>
      <xdr:rowOff>219710</xdr:rowOff>
    </xdr:from>
    <xdr:to>
      <xdr:col>23</xdr:col>
      <xdr:colOff>121920</xdr:colOff>
      <xdr:row>16</xdr:row>
      <xdr:rowOff>6350</xdr:rowOff>
    </xdr:to>
    <xdr:graphicFrame>
      <xdr:nvGraphicFramePr>
        <xdr:cNvPr id="5" name="图表 4"/>
        <xdr:cNvGraphicFramePr/>
      </xdr:nvGraphicFramePr>
      <xdr:xfrm>
        <a:off x="13541375" y="219710"/>
        <a:ext cx="4538345" cy="274193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449580</xdr:colOff>
      <xdr:row>1</xdr:row>
      <xdr:rowOff>8255</xdr:rowOff>
    </xdr:from>
    <xdr:to>
      <xdr:col>30</xdr:col>
      <xdr:colOff>110490</xdr:colOff>
      <xdr:row>15</xdr:row>
      <xdr:rowOff>172085</xdr:rowOff>
    </xdr:to>
    <xdr:graphicFrame>
      <xdr:nvGraphicFramePr>
        <xdr:cNvPr id="7" name="图表 6"/>
        <xdr:cNvGraphicFramePr/>
      </xdr:nvGraphicFramePr>
      <xdr:xfrm>
        <a:off x="18407380" y="232410"/>
        <a:ext cx="4532630" cy="27158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407670</xdr:colOff>
      <xdr:row>16</xdr:row>
      <xdr:rowOff>170815</xdr:rowOff>
    </xdr:from>
    <xdr:to>
      <xdr:col>23</xdr:col>
      <xdr:colOff>120015</xdr:colOff>
      <xdr:row>32</xdr:row>
      <xdr:rowOff>8890</xdr:rowOff>
    </xdr:to>
    <xdr:graphicFrame>
      <xdr:nvGraphicFramePr>
        <xdr:cNvPr id="8" name="图表 7"/>
        <xdr:cNvGraphicFramePr/>
      </xdr:nvGraphicFramePr>
      <xdr:xfrm>
        <a:off x="13493750" y="3126105"/>
        <a:ext cx="4584065" cy="270319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405765</xdr:colOff>
      <xdr:row>17</xdr:row>
      <xdr:rowOff>3175</xdr:rowOff>
    </xdr:from>
    <xdr:to>
      <xdr:col>30</xdr:col>
      <xdr:colOff>105410</xdr:colOff>
      <xdr:row>32</xdr:row>
      <xdr:rowOff>5715</xdr:rowOff>
    </xdr:to>
    <xdr:graphicFrame>
      <xdr:nvGraphicFramePr>
        <xdr:cNvPr id="6" name="图表 5"/>
        <xdr:cNvGraphicFramePr/>
      </xdr:nvGraphicFramePr>
      <xdr:xfrm>
        <a:off x="18363565" y="3137535"/>
        <a:ext cx="4571365" cy="26885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461645</xdr:colOff>
      <xdr:row>33</xdr:row>
      <xdr:rowOff>11430</xdr:rowOff>
    </xdr:from>
    <xdr:to>
      <xdr:col>29</xdr:col>
      <xdr:colOff>449580</xdr:colOff>
      <xdr:row>63</xdr:row>
      <xdr:rowOff>13335</xdr:rowOff>
    </xdr:to>
    <xdr:graphicFrame>
      <xdr:nvGraphicFramePr>
        <xdr:cNvPr id="2" name="图表 1"/>
        <xdr:cNvGraphicFramePr/>
      </xdr:nvGraphicFramePr>
      <xdr:xfrm>
        <a:off x="13547725" y="6010910"/>
        <a:ext cx="9035415" cy="537400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2"/>
  <sheetViews>
    <sheetView zoomScale="115" zoomScaleNormal="115" workbookViewId="0">
      <selection activeCell="B46" sqref="B46"/>
    </sheetView>
  </sheetViews>
  <sheetFormatPr defaultColWidth="8.8" defaultRowHeight="14.1" outlineLevelCol="1"/>
  <cols>
    <col min="1" max="1" width="44.2" customWidth="1"/>
    <col min="2" max="2" width="62.6666666666667" customWidth="1"/>
  </cols>
  <sheetData>
    <row r="1" ht="28.3" spans="1:2">
      <c r="A1" s="175" t="s">
        <v>0</v>
      </c>
      <c r="B1" s="4"/>
    </row>
    <row r="2" spans="1:2">
      <c r="A2" s="4"/>
      <c r="B2" s="4"/>
    </row>
    <row r="3" spans="1:2">
      <c r="A3" s="179" t="s">
        <v>1</v>
      </c>
      <c r="B3" s="180" t="s">
        <v>2</v>
      </c>
    </row>
    <row r="4" spans="1:2">
      <c r="A4" s="179" t="s">
        <v>3</v>
      </c>
      <c r="B4" s="4" t="s">
        <v>4</v>
      </c>
    </row>
    <row r="5" spans="1:2">
      <c r="A5" s="179" t="s">
        <v>5</v>
      </c>
      <c r="B5" s="4" t="s">
        <v>6</v>
      </c>
    </row>
    <row r="6" spans="1:2">
      <c r="A6" s="179" t="s">
        <v>7</v>
      </c>
      <c r="B6" s="4" t="s">
        <v>8</v>
      </c>
    </row>
    <row r="7" spans="1:2">
      <c r="A7" s="179" t="s">
        <v>9</v>
      </c>
      <c r="B7" s="4" t="s">
        <v>10</v>
      </c>
    </row>
    <row r="8" spans="1:2">
      <c r="A8" s="179"/>
      <c r="B8" s="4"/>
    </row>
    <row r="9" ht="28.3" spans="1:2">
      <c r="A9" s="179" t="s">
        <v>11</v>
      </c>
      <c r="B9" s="164" t="s">
        <v>12</v>
      </c>
    </row>
    <row r="10" spans="1:2">
      <c r="A10" s="181"/>
      <c r="B10" s="181"/>
    </row>
    <row r="11" spans="1:2">
      <c r="B11" s="182"/>
    </row>
    <row r="12" spans="1:2">
      <c r="B12" s="171"/>
    </row>
  </sheetData>
  <pageMargins left="0.7" right="0.7" top="0.75" bottom="0.75" header="0.3" footer="0.3"/>
  <pageSetup paperSize="9" orientation="portrait" horizontalDpi="1200" vertic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1"/>
  <sheetViews>
    <sheetView zoomScale="160" zoomScaleNormal="160" workbookViewId="0">
      <selection activeCell="B12" sqref="B12"/>
    </sheetView>
  </sheetViews>
  <sheetFormatPr defaultColWidth="8.8" defaultRowHeight="14.1" outlineLevelCol="1"/>
  <cols>
    <col min="1" max="1" width="32.1333333333333" customWidth="1"/>
    <col min="2" max="2" width="66.6666666666667" customWidth="1"/>
    <col min="3" max="3" width="20.3333333333333" customWidth="1"/>
    <col min="4" max="4" width="10.3333333333333" customWidth="1"/>
    <col min="5" max="5" width="12.6666666666667" customWidth="1"/>
    <col min="7" max="7" width="20.8" customWidth="1"/>
    <col min="8" max="8" width="10.3333333333333" customWidth="1"/>
    <col min="9" max="9" width="17.1333333333333" customWidth="1"/>
    <col min="10" max="10" width="10.6666666666667" customWidth="1"/>
  </cols>
  <sheetData>
    <row r="1" spans="1:2">
      <c r="A1" s="162" t="s">
        <v>13</v>
      </c>
      <c r="B1" s="163"/>
    </row>
    <row r="2" ht="14.15" spans="1:2">
      <c r="A2" s="164" t="s">
        <v>14</v>
      </c>
      <c r="B2" s="165" t="s">
        <v>15</v>
      </c>
    </row>
    <row r="3" ht="14.15" spans="1:2">
      <c r="A3" s="164" t="s">
        <v>16</v>
      </c>
      <c r="B3" s="166" t="s">
        <v>17</v>
      </c>
    </row>
    <row r="4" ht="14.15" spans="1:2">
      <c r="A4" s="164" t="s">
        <v>18</v>
      </c>
      <c r="B4" s="166" t="s">
        <v>19</v>
      </c>
    </row>
    <row r="5" ht="14.15" spans="1:2">
      <c r="A5" s="167" t="s">
        <v>20</v>
      </c>
      <c r="B5" s="168"/>
    </row>
    <row r="6" ht="14.15" spans="1:2">
      <c r="A6" s="164" t="s">
        <v>21</v>
      </c>
      <c r="B6" s="164" t="s">
        <v>22</v>
      </c>
    </row>
    <row r="7" ht="14.15" spans="1:2">
      <c r="A7" s="164" t="s">
        <v>23</v>
      </c>
      <c r="B7" s="165" t="s">
        <v>24</v>
      </c>
    </row>
    <row r="8" ht="56.55" spans="1:2">
      <c r="A8" s="169" t="s">
        <v>25</v>
      </c>
      <c r="B8" s="170" t="s">
        <v>26</v>
      </c>
    </row>
    <row r="9" ht="42.45" spans="1:2">
      <c r="A9" s="169" t="s">
        <v>27</v>
      </c>
      <c r="B9" s="170" t="s">
        <v>28</v>
      </c>
    </row>
    <row r="10" ht="28.3" spans="1:2">
      <c r="A10" s="164" t="s">
        <v>29</v>
      </c>
      <c r="B10" s="183" t="s">
        <v>30</v>
      </c>
    </row>
    <row r="11" ht="14.15" spans="1:2">
      <c r="A11" s="167" t="s">
        <v>31</v>
      </c>
      <c r="B11" s="168"/>
    </row>
    <row r="12" ht="28.3" spans="1:2">
      <c r="A12" s="169" t="s">
        <v>32</v>
      </c>
      <c r="B12" s="172" t="s">
        <v>33</v>
      </c>
    </row>
    <row r="13" ht="14.15" spans="1:2">
      <c r="A13" s="164" t="s">
        <v>34</v>
      </c>
      <c r="B13" s="165" t="s">
        <v>35</v>
      </c>
    </row>
    <row r="14" spans="1:2">
      <c r="A14" s="173" t="s">
        <v>36</v>
      </c>
      <c r="B14" s="173"/>
    </row>
    <row r="15" ht="14.15" spans="1:2">
      <c r="A15" s="164" t="s">
        <v>37</v>
      </c>
      <c r="B15" s="165" t="s">
        <v>38</v>
      </c>
    </row>
    <row r="16" ht="14.15" spans="1:2">
      <c r="A16" s="164" t="s">
        <v>39</v>
      </c>
      <c r="B16" s="165" t="s">
        <v>40</v>
      </c>
    </row>
    <row r="17" ht="14.15" spans="1:2">
      <c r="A17" s="164" t="s">
        <v>41</v>
      </c>
      <c r="B17" s="174" t="s">
        <v>42</v>
      </c>
    </row>
    <row r="18" ht="14.15" spans="1:2">
      <c r="A18" s="164" t="s">
        <v>43</v>
      </c>
      <c r="B18" s="174" t="s">
        <v>44</v>
      </c>
    </row>
    <row r="19" ht="14.15" spans="1:2">
      <c r="A19" s="167" t="s">
        <v>45</v>
      </c>
      <c r="B19" s="168"/>
    </row>
    <row r="20" ht="14.15" spans="1:2">
      <c r="A20" s="164" t="s">
        <v>46</v>
      </c>
      <c r="B20" s="4" t="s">
        <v>47</v>
      </c>
    </row>
    <row r="21" ht="14.15" spans="1:2">
      <c r="A21" s="164" t="s">
        <v>48</v>
      </c>
      <c r="B21" s="4" t="s">
        <v>49</v>
      </c>
    </row>
    <row r="22" spans="1:2">
      <c r="A22" s="175"/>
      <c r="B22" s="176"/>
    </row>
    <row r="23" spans="1:2">
      <c r="A23" s="164"/>
      <c r="B23" s="165"/>
    </row>
    <row r="24" spans="1:2">
      <c r="A24" s="164"/>
      <c r="B24" s="165"/>
    </row>
    <row r="25" spans="1:2">
      <c r="A25" s="164"/>
      <c r="B25" s="165"/>
    </row>
    <row r="26" spans="1:2">
      <c r="A26" s="93"/>
      <c r="B26" s="165"/>
    </row>
    <row r="27" spans="1:2">
      <c r="A27" s="93"/>
      <c r="B27" s="165"/>
    </row>
    <row r="28" spans="1:2">
      <c r="A28" s="175"/>
    </row>
    <row r="29" spans="1:2">
      <c r="A29" s="177"/>
      <c r="B29" s="177"/>
    </row>
    <row r="30" spans="1:2">
      <c r="A30" s="177"/>
      <c r="B30" s="177"/>
    </row>
    <row r="31" spans="1:2">
      <c r="A31" s="178"/>
      <c r="B31" s="178"/>
    </row>
  </sheetData>
  <mergeCells count="4">
    <mergeCell ref="A14:B14"/>
    <mergeCell ref="A29:B29"/>
    <mergeCell ref="A30:B30"/>
    <mergeCell ref="A31:B3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zoomScale="115" zoomScaleNormal="115" workbookViewId="0">
      <selection activeCell="C9" sqref="C9:C12"/>
    </sheetView>
  </sheetViews>
  <sheetFormatPr defaultColWidth="9.13333333333333" defaultRowHeight="14.1" outlineLevelCol="6"/>
  <cols>
    <col min="1" max="1" width="23.7333333333333" style="4" customWidth="1"/>
    <col min="2" max="4" width="15.6666666666667" style="4" customWidth="1"/>
    <col min="5" max="16384" width="9.13333333333333" style="4"/>
  </cols>
  <sheetData>
    <row r="1" ht="25.35" customHeight="1" spans="1:7">
      <c r="A1" s="129" t="s">
        <v>50</v>
      </c>
      <c r="B1" s="130" t="s">
        <v>51</v>
      </c>
      <c r="C1" s="130" t="s">
        <v>52</v>
      </c>
      <c r="D1" s="130" t="s">
        <v>53</v>
      </c>
      <c r="E1" s="131" t="s">
        <v>54</v>
      </c>
    </row>
    <row r="2" ht="34.35" customHeight="1" spans="1:7">
      <c r="A2" s="132" t="s">
        <v>55</v>
      </c>
      <c r="B2" s="133">
        <f>COUNT(CDF_1!D:D)</f>
        <v>19</v>
      </c>
      <c r="C2" s="133">
        <f>COUNT(CDF_1!E:E)</f>
        <v>15</v>
      </c>
      <c r="D2" s="133">
        <f>COUNT(CDF_1!F:F)</f>
        <v>30</v>
      </c>
      <c r="E2" s="134">
        <f>COUNT(CDF_1!G:G)</f>
        <v>25</v>
      </c>
      <c r="G2" s="135"/>
    </row>
    <row r="3" ht="34.35" customHeight="1" spans="1:7">
      <c r="A3" s="136" t="s">
        <v>56</v>
      </c>
      <c r="B3" s="137">
        <v>0</v>
      </c>
      <c r="C3" s="137">
        <v>0</v>
      </c>
      <c r="D3" s="137">
        <v>0</v>
      </c>
      <c r="E3" s="138">
        <v>0</v>
      </c>
    </row>
    <row r="4" ht="34.35" customHeight="1" spans="1:7">
      <c r="A4" s="139" t="s">
        <v>57</v>
      </c>
      <c r="B4" s="140">
        <v>0</v>
      </c>
      <c r="C4" s="140">
        <v>0</v>
      </c>
      <c r="D4" s="140">
        <v>0</v>
      </c>
      <c r="E4" s="141">
        <v>0</v>
      </c>
    </row>
    <row r="5" ht="16.35" customHeight="1"/>
    <row r="6" ht="14.85" spans="1:7">
      <c r="A6" s="142" t="s">
        <v>58</v>
      </c>
      <c r="B6" s="143"/>
      <c r="C6" s="143"/>
      <c r="D6" s="143"/>
      <c r="E6" s="144"/>
    </row>
    <row r="7" ht="18" spans="1:7">
      <c r="A7" s="145" t="s">
        <v>59</v>
      </c>
      <c r="B7" s="146"/>
      <c r="C7" s="146"/>
      <c r="D7" s="146"/>
      <c r="E7" s="147"/>
    </row>
    <row r="8" spans="1:7">
      <c r="A8" s="148" t="s">
        <v>60</v>
      </c>
      <c r="B8" s="118" t="s">
        <v>61</v>
      </c>
      <c r="C8" s="118" t="s">
        <v>62</v>
      </c>
      <c r="D8" s="118" t="s">
        <v>63</v>
      </c>
      <c r="E8" s="149" t="s">
        <v>64</v>
      </c>
    </row>
    <row r="9" spans="1:7">
      <c r="A9" s="148" t="s">
        <v>65</v>
      </c>
      <c r="B9" s="150">
        <f>CDF_1!J18</f>
        <v>-96.508</v>
      </c>
      <c r="C9" s="150">
        <f>CDF_1!K18</f>
        <v>-97.816</v>
      </c>
      <c r="D9" s="150">
        <f>CDF_1!L18</f>
        <v>-95.998</v>
      </c>
      <c r="E9" s="151">
        <f>CDF_1!M18</f>
        <v>-89.316</v>
      </c>
    </row>
    <row r="10" spans="1:7">
      <c r="A10" s="148" t="s">
        <v>66</v>
      </c>
      <c r="B10" s="150">
        <f>CDF_1!J19</f>
        <v>-96.1</v>
      </c>
      <c r="C10" s="150">
        <f>CDF_1!K19</f>
        <v>-97.277</v>
      </c>
      <c r="D10" s="150">
        <f>CDF_1!L19</f>
        <v>-95.2675</v>
      </c>
      <c r="E10" s="151">
        <f>CDF_1!M19</f>
        <v>-89.136</v>
      </c>
    </row>
    <row r="11" spans="1:7">
      <c r="A11" s="148" t="s">
        <v>67</v>
      </c>
      <c r="B11" s="150">
        <f>CDF_1!J20</f>
        <v>-95.85</v>
      </c>
      <c r="C11" s="150">
        <f>CDF_1!K20</f>
        <v>-96.6</v>
      </c>
      <c r="D11" s="150">
        <f>CDF_1!L20</f>
        <v>-94.447</v>
      </c>
      <c r="E11" s="151">
        <f>CDF_1!M20</f>
        <v>-87.948</v>
      </c>
    </row>
    <row r="12" ht="14.85" spans="1:7">
      <c r="A12" s="152" t="s">
        <v>68</v>
      </c>
      <c r="B12" s="153">
        <f>CDF_1!J21</f>
        <v>-95.642</v>
      </c>
      <c r="C12" s="153">
        <f>CDF_1!K21</f>
        <v>-96.128</v>
      </c>
      <c r="D12" s="153">
        <f>CDF_1!L21</f>
        <v>-93.7705</v>
      </c>
      <c r="E12" s="154">
        <f>CDF_1!M21</f>
        <v>-86.584</v>
      </c>
    </row>
    <row r="13" spans="1:7">
      <c r="A13" s="155" t="s">
        <v>69</v>
      </c>
      <c r="B13" s="156">
        <v>19</v>
      </c>
      <c r="C13" s="156">
        <v>15</v>
      </c>
      <c r="D13" s="156">
        <v>30</v>
      </c>
      <c r="E13" s="157">
        <v>25</v>
      </c>
    </row>
    <row r="15" ht="30.5" customHeight="1" spans="1:7">
      <c r="A15" s="158"/>
      <c r="B15" s="158"/>
      <c r="C15" s="158"/>
      <c r="D15" s="158"/>
    </row>
    <row r="16" spans="1:7">
      <c r="A16" s="159"/>
      <c r="B16" s="159"/>
      <c r="C16" s="159"/>
      <c r="D16" s="159"/>
    </row>
    <row r="17" spans="1:4">
      <c r="A17" s="159"/>
      <c r="B17" s="159"/>
      <c r="C17" s="159"/>
      <c r="D17" s="159"/>
    </row>
    <row r="18" spans="1:4">
      <c r="A18" s="159"/>
      <c r="B18" s="160"/>
      <c r="C18" s="94"/>
      <c r="D18" s="94"/>
    </row>
    <row r="19" spans="1:4">
      <c r="A19" s="159"/>
      <c r="B19" s="160"/>
      <c r="C19" s="94"/>
      <c r="D19" s="94"/>
    </row>
    <row r="20" spans="1:4">
      <c r="A20" s="159"/>
      <c r="B20" s="160"/>
      <c r="C20" s="94"/>
      <c r="D20" s="94"/>
    </row>
    <row r="21" spans="1:4">
      <c r="A21" s="159"/>
      <c r="B21" s="160"/>
      <c r="C21" s="94"/>
      <c r="D21" s="94"/>
    </row>
    <row r="22" spans="1:4">
      <c r="A22" s="93"/>
      <c r="B22" s="161"/>
      <c r="C22" s="94"/>
      <c r="D22" s="94"/>
    </row>
    <row r="24" spans="1:4">
      <c r="A24" s="93"/>
      <c r="B24" s="93"/>
      <c r="C24" s="93"/>
      <c r="D24" s="93"/>
    </row>
    <row r="25" spans="1:4">
      <c r="A25" s="159"/>
      <c r="B25" s="159"/>
      <c r="C25" s="159"/>
      <c r="D25" s="159"/>
    </row>
    <row r="26" spans="1:4">
      <c r="A26" s="159"/>
      <c r="B26" s="159"/>
      <c r="C26" s="159"/>
      <c r="D26" s="159"/>
    </row>
    <row r="27" spans="1:4">
      <c r="A27" s="159"/>
      <c r="B27" s="160"/>
      <c r="C27" s="160"/>
      <c r="D27" s="94"/>
    </row>
    <row r="28" spans="1:4">
      <c r="A28" s="159"/>
      <c r="B28" s="160"/>
      <c r="C28" s="160"/>
      <c r="D28" s="94"/>
    </row>
    <row r="29" spans="1:4">
      <c r="A29" s="159"/>
      <c r="B29" s="160"/>
      <c r="C29" s="160"/>
      <c r="D29" s="94"/>
    </row>
    <row r="30" spans="1:4">
      <c r="A30" s="159"/>
      <c r="B30" s="160"/>
      <c r="C30" s="160"/>
      <c r="D30" s="94"/>
    </row>
    <row r="31" spans="1:4">
      <c r="A31" s="93"/>
      <c r="D31" s="94"/>
    </row>
  </sheetData>
  <mergeCells count="2">
    <mergeCell ref="A6:E6"/>
    <mergeCell ref="A7:E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zoomScale="85" zoomScaleNormal="85" workbookViewId="0">
      <selection activeCell="N38" sqref="N38"/>
    </sheetView>
  </sheetViews>
  <sheetFormatPr defaultColWidth="9.13333333333333" defaultRowHeight="14.1"/>
  <cols>
    <col min="1" max="1" width="13.5333333333333" style="4" customWidth="1"/>
    <col min="2" max="2" width="10.7333333333333" style="116" customWidth="1"/>
    <col min="3" max="3" width="11.4" style="116" customWidth="1"/>
    <col min="4" max="5" width="12.6" style="4" customWidth="1"/>
    <col min="6" max="6" width="14.6666666666667" style="4" customWidth="1"/>
    <col min="7" max="7" width="13.0666666666667" style="4" customWidth="1"/>
    <col min="8" max="8" width="5.73333333333333" style="4" customWidth="1"/>
    <col min="9" max="9" width="10.2666666666667" style="4" customWidth="1"/>
    <col min="10" max="12" width="10.2" style="4" customWidth="1"/>
    <col min="13" max="16384" width="9.13333333333333" style="4"/>
  </cols>
  <sheetData>
    <row r="1" ht="17.65" customHeight="1" spans="1:13">
      <c r="A1" s="117" t="s">
        <v>70</v>
      </c>
      <c r="B1" s="117" t="s">
        <v>71</v>
      </c>
      <c r="C1" s="117"/>
      <c r="D1" s="117" t="s">
        <v>72</v>
      </c>
      <c r="E1" s="117"/>
      <c r="F1" s="117"/>
      <c r="G1" s="117"/>
      <c r="I1" s="118" t="s">
        <v>73</v>
      </c>
      <c r="J1" s="118" t="s">
        <v>51</v>
      </c>
      <c r="K1" s="118" t="s">
        <v>52</v>
      </c>
      <c r="L1" s="117" t="s">
        <v>53</v>
      </c>
      <c r="M1" s="117" t="s">
        <v>54</v>
      </c>
    </row>
    <row r="2" ht="17.65" customHeight="1" spans="1:13">
      <c r="A2" s="117"/>
      <c r="B2" s="117" t="s">
        <v>74</v>
      </c>
      <c r="C2" s="117" t="s">
        <v>75</v>
      </c>
      <c r="D2" s="117" t="s">
        <v>76</v>
      </c>
      <c r="E2" s="117" t="s">
        <v>77</v>
      </c>
      <c r="F2" s="117" t="s">
        <v>78</v>
      </c>
      <c r="G2" s="117" t="s">
        <v>79</v>
      </c>
      <c r="I2" s="119">
        <v>0</v>
      </c>
      <c r="J2" s="120">
        <f t="shared" ref="J2:J22" si="0">_xlfn.PERCENTILE.INC(D:D,I2)</f>
        <v>-102.3</v>
      </c>
      <c r="K2" s="120">
        <f t="shared" ref="K2:K22" si="1">_xlfn.PERCENTILE.INC(E:E,I2)</f>
        <v>-102.08</v>
      </c>
      <c r="L2" s="120">
        <f>_xlfn.PERCENTILE.INC(F:F,I2)</f>
        <v>-102.12</v>
      </c>
      <c r="M2" s="120">
        <f>_xlfn.PERCENTILE.INC(G:G,I2)</f>
        <v>-97.63</v>
      </c>
    </row>
    <row r="3" spans="1:13">
      <c r="A3" s="121" t="s">
        <v>80</v>
      </c>
      <c r="B3" s="122" t="s">
        <v>81</v>
      </c>
      <c r="C3" s="122" t="s">
        <v>82</v>
      </c>
      <c r="D3" s="123" t="s">
        <v>83</v>
      </c>
      <c r="E3" s="123" t="s">
        <v>83</v>
      </c>
      <c r="F3" s="124">
        <v>-94.9</v>
      </c>
      <c r="G3" s="125">
        <v>-89.13</v>
      </c>
      <c r="I3" s="119">
        <v>0.05</v>
      </c>
      <c r="J3" s="120">
        <f t="shared" si="0"/>
        <v>-102.057</v>
      </c>
      <c r="K3" s="120">
        <f t="shared" si="1"/>
        <v>-101.814</v>
      </c>
      <c r="L3" s="120">
        <f t="shared" ref="L3:L22" si="2">_xlfn.PERCENTILE.INC(F:F,I3)</f>
        <v>-101.7535</v>
      </c>
      <c r="M3" s="120">
        <f>_xlfn.PERCENTILE.INC(G:G,I3)</f>
        <v>-97.33</v>
      </c>
    </row>
    <row r="4" spans="1:13">
      <c r="A4" s="121" t="s">
        <v>84</v>
      </c>
      <c r="B4" s="122" t="s">
        <v>81</v>
      </c>
      <c r="C4" s="122" t="s">
        <v>85</v>
      </c>
      <c r="D4" s="123" t="s">
        <v>83</v>
      </c>
      <c r="E4" s="123" t="s">
        <v>83</v>
      </c>
      <c r="F4" s="124">
        <v>-94.48</v>
      </c>
      <c r="G4" s="125">
        <v>-92.83</v>
      </c>
      <c r="I4" s="119">
        <v>0.1</v>
      </c>
      <c r="J4" s="120">
        <f t="shared" si="0"/>
        <v>-101.934</v>
      </c>
      <c r="K4" s="120">
        <f t="shared" si="1"/>
        <v>-101.388</v>
      </c>
      <c r="L4" s="120">
        <f t="shared" si="2"/>
        <v>-101.154</v>
      </c>
      <c r="M4" s="120">
        <f t="shared" ref="M4:M22" si="3">_xlfn.PERCENTILE.INC(G:G,I4)</f>
        <v>-95.798</v>
      </c>
    </row>
    <row r="5" spans="1:13">
      <c r="A5" s="121" t="s">
        <v>86</v>
      </c>
      <c r="B5" s="122" t="s">
        <v>81</v>
      </c>
      <c r="C5" s="122" t="s">
        <v>87</v>
      </c>
      <c r="D5" s="123" t="s">
        <v>83</v>
      </c>
      <c r="E5" s="123" t="s">
        <v>83</v>
      </c>
      <c r="F5" s="124">
        <v>-95.95</v>
      </c>
      <c r="G5" s="125">
        <v>-92.11</v>
      </c>
      <c r="I5" s="119">
        <v>0.15</v>
      </c>
      <c r="J5" s="120">
        <f t="shared" si="0"/>
        <v>-101.742</v>
      </c>
      <c r="K5" s="120">
        <f t="shared" si="1"/>
        <v>-100.898</v>
      </c>
      <c r="L5" s="120">
        <f t="shared" si="2"/>
        <v>-100.746</v>
      </c>
      <c r="M5" s="120">
        <f t="shared" si="3"/>
        <v>-94.724</v>
      </c>
    </row>
    <row r="6" spans="1:13">
      <c r="A6" s="121" t="s">
        <v>88</v>
      </c>
      <c r="B6" s="122" t="s">
        <v>81</v>
      </c>
      <c r="C6" s="122" t="s">
        <v>89</v>
      </c>
      <c r="D6" s="123" t="s">
        <v>83</v>
      </c>
      <c r="E6" s="123" t="s">
        <v>83</v>
      </c>
      <c r="F6" s="124">
        <v>-96.26</v>
      </c>
      <c r="G6" s="126" t="s">
        <v>83</v>
      </c>
      <c r="I6" s="119">
        <v>0.2</v>
      </c>
      <c r="J6" s="120">
        <f t="shared" si="0"/>
        <v>-101.304</v>
      </c>
      <c r="K6" s="120">
        <f t="shared" si="1"/>
        <v>-100.744</v>
      </c>
      <c r="L6" s="120">
        <f t="shared" si="2"/>
        <v>-100.504</v>
      </c>
      <c r="M6" s="120">
        <f t="shared" si="3"/>
        <v>-94.252</v>
      </c>
    </row>
    <row r="7" spans="1:13">
      <c r="A7" s="121" t="s">
        <v>90</v>
      </c>
      <c r="B7" s="122" t="s">
        <v>81</v>
      </c>
      <c r="C7" s="122" t="s">
        <v>91</v>
      </c>
      <c r="D7" s="123" t="s">
        <v>83</v>
      </c>
      <c r="E7" s="123" t="s">
        <v>83</v>
      </c>
      <c r="F7" s="124">
        <v>-96.04</v>
      </c>
      <c r="G7" s="125">
        <v>-92.23</v>
      </c>
      <c r="I7" s="119">
        <v>0.25</v>
      </c>
      <c r="J7" s="120">
        <f t="shared" si="0"/>
        <v>-101.045</v>
      </c>
      <c r="K7" s="120">
        <f t="shared" si="1"/>
        <v>-100.595</v>
      </c>
      <c r="L7" s="120">
        <f t="shared" si="2"/>
        <v>-100.2675</v>
      </c>
      <c r="M7" s="120">
        <f t="shared" si="3"/>
        <v>-93.4</v>
      </c>
    </row>
    <row r="8" spans="1:13">
      <c r="A8" s="121" t="s">
        <v>92</v>
      </c>
      <c r="B8" s="122" t="s">
        <v>81</v>
      </c>
      <c r="C8" s="122" t="s">
        <v>93</v>
      </c>
      <c r="D8" s="123" t="s">
        <v>83</v>
      </c>
      <c r="E8" s="123" t="s">
        <v>83</v>
      </c>
      <c r="F8" s="124">
        <v>-91.75</v>
      </c>
      <c r="G8" s="126" t="s">
        <v>83</v>
      </c>
      <c r="I8" s="119">
        <v>0.3</v>
      </c>
      <c r="J8" s="120">
        <f t="shared" si="0"/>
        <v>-100.934</v>
      </c>
      <c r="K8" s="120">
        <f t="shared" si="1"/>
        <v>-100.442</v>
      </c>
      <c r="L8" s="120">
        <f t="shared" si="2"/>
        <v>-100.26</v>
      </c>
      <c r="M8" s="120">
        <f t="shared" si="3"/>
        <v>-92.752</v>
      </c>
    </row>
    <row r="9" spans="1:13">
      <c r="A9" s="121" t="s">
        <v>94</v>
      </c>
      <c r="B9" s="122" t="s">
        <v>81</v>
      </c>
      <c r="C9" s="122" t="s">
        <v>95</v>
      </c>
      <c r="D9" s="123" t="s">
        <v>83</v>
      </c>
      <c r="E9" s="123" t="s">
        <v>83</v>
      </c>
      <c r="F9" s="124">
        <v>-93.46</v>
      </c>
      <c r="G9" s="126" t="s">
        <v>83</v>
      </c>
      <c r="I9" s="119">
        <v>0.35</v>
      </c>
      <c r="J9" s="120">
        <f t="shared" si="0"/>
        <v>-100.517</v>
      </c>
      <c r="K9" s="120">
        <f t="shared" si="1"/>
        <v>-100.274</v>
      </c>
      <c r="L9" s="120">
        <f t="shared" si="2"/>
        <v>-99.8975</v>
      </c>
      <c r="M9" s="120">
        <f t="shared" si="3"/>
        <v>-92.364</v>
      </c>
    </row>
    <row r="10" spans="1:13">
      <c r="A10" s="121" t="s">
        <v>96</v>
      </c>
      <c r="B10" s="122" t="s">
        <v>81</v>
      </c>
      <c r="C10" s="122" t="s">
        <v>97</v>
      </c>
      <c r="D10" s="123" t="s">
        <v>83</v>
      </c>
      <c r="E10" s="123" t="s">
        <v>83</v>
      </c>
      <c r="F10" s="124">
        <v>-96.64</v>
      </c>
      <c r="G10" s="126" t="s">
        <v>83</v>
      </c>
      <c r="I10" s="119">
        <v>0.4</v>
      </c>
      <c r="J10" s="120">
        <f t="shared" si="0"/>
        <v>-99.782</v>
      </c>
      <c r="K10" s="120">
        <f t="shared" si="1"/>
        <v>-100.136</v>
      </c>
      <c r="L10" s="120">
        <f t="shared" si="2"/>
        <v>-99.764</v>
      </c>
      <c r="M10" s="120">
        <f t="shared" si="3"/>
        <v>-92.238</v>
      </c>
    </row>
    <row r="11" spans="1:13">
      <c r="A11" s="121" t="s">
        <v>98</v>
      </c>
      <c r="B11" s="122" t="s">
        <v>81</v>
      </c>
      <c r="C11" s="122" t="s">
        <v>99</v>
      </c>
      <c r="D11" s="123" t="s">
        <v>83</v>
      </c>
      <c r="E11" s="123" t="s">
        <v>83</v>
      </c>
      <c r="F11" s="124">
        <v>-94.15</v>
      </c>
      <c r="G11" s="126" t="s">
        <v>83</v>
      </c>
      <c r="I11" s="119">
        <v>0.45</v>
      </c>
      <c r="J11" s="120">
        <f t="shared" si="0"/>
        <v>-99.375</v>
      </c>
      <c r="K11" s="120">
        <f t="shared" si="1"/>
        <v>-99.988</v>
      </c>
      <c r="L11" s="120">
        <f t="shared" si="2"/>
        <v>-99.5605</v>
      </c>
      <c r="M11" s="120">
        <f t="shared" si="3"/>
        <v>-92.134</v>
      </c>
    </row>
    <row r="12" spans="1:13">
      <c r="A12" s="121" t="s">
        <v>100</v>
      </c>
      <c r="B12" s="122" t="s">
        <v>81</v>
      </c>
      <c r="C12" s="122" t="s">
        <v>101</v>
      </c>
      <c r="D12" s="124">
        <v>-99.88</v>
      </c>
      <c r="E12" s="124">
        <v>-100.92</v>
      </c>
      <c r="F12" s="124">
        <v>-96.64</v>
      </c>
      <c r="G12" s="126" t="s">
        <v>83</v>
      </c>
      <c r="I12" s="119">
        <v>0.5</v>
      </c>
      <c r="J12" s="120">
        <f t="shared" si="0"/>
        <v>-99.24</v>
      </c>
      <c r="K12" s="120">
        <f t="shared" si="1"/>
        <v>-99.82</v>
      </c>
      <c r="L12" s="120">
        <f t="shared" si="2"/>
        <v>-99.225</v>
      </c>
      <c r="M12" s="120">
        <f t="shared" si="3"/>
        <v>-92.06</v>
      </c>
    </row>
    <row r="13" spans="1:13">
      <c r="A13" s="121" t="s">
        <v>102</v>
      </c>
      <c r="B13" s="122" t="s">
        <v>81</v>
      </c>
      <c r="C13" s="122" t="s">
        <v>103</v>
      </c>
      <c r="D13" s="124">
        <v>-96.19</v>
      </c>
      <c r="E13" s="124">
        <v>-95.96</v>
      </c>
      <c r="F13" s="124">
        <v>-98.48</v>
      </c>
      <c r="G13" s="127">
        <v>-90.81</v>
      </c>
      <c r="I13" s="119">
        <v>0.55</v>
      </c>
      <c r="J13" s="120">
        <f t="shared" si="0"/>
        <v>-98.916</v>
      </c>
      <c r="K13" s="120">
        <f t="shared" si="1"/>
        <v>-99.603</v>
      </c>
      <c r="L13" s="120">
        <f t="shared" si="2"/>
        <v>-98.69</v>
      </c>
      <c r="M13" s="120">
        <f t="shared" si="3"/>
        <v>-91.958</v>
      </c>
    </row>
    <row r="14" spans="1:13">
      <c r="A14" s="121" t="s">
        <v>104</v>
      </c>
      <c r="B14" s="122" t="s">
        <v>81</v>
      </c>
      <c r="C14" s="122" t="s">
        <v>105</v>
      </c>
      <c r="D14" s="123" t="s">
        <v>83</v>
      </c>
      <c r="E14" s="123" t="s">
        <v>83</v>
      </c>
      <c r="F14" s="124">
        <v>-101.11</v>
      </c>
      <c r="G14" s="126" t="s">
        <v>83</v>
      </c>
      <c r="I14" s="119">
        <v>0.6</v>
      </c>
      <c r="J14" s="120">
        <f t="shared" si="0"/>
        <v>-98.816</v>
      </c>
      <c r="K14" s="120">
        <f t="shared" si="1"/>
        <v>-99.058</v>
      </c>
      <c r="L14" s="120">
        <f t="shared" si="2"/>
        <v>-98.268</v>
      </c>
      <c r="M14" s="120">
        <f t="shared" si="3"/>
        <v>-91.774</v>
      </c>
    </row>
    <row r="15" spans="1:13">
      <c r="A15" s="121" t="s">
        <v>106</v>
      </c>
      <c r="B15" s="122" t="s">
        <v>81</v>
      </c>
      <c r="C15" s="122" t="s">
        <v>107</v>
      </c>
      <c r="D15" s="123" t="s">
        <v>83</v>
      </c>
      <c r="E15" s="123" t="s">
        <v>83</v>
      </c>
      <c r="F15" s="124">
        <v>-98.67</v>
      </c>
      <c r="G15" s="126" t="s">
        <v>83</v>
      </c>
      <c r="I15" s="119">
        <v>0.65</v>
      </c>
      <c r="J15" s="120">
        <f t="shared" si="0"/>
        <v>-98.737</v>
      </c>
      <c r="K15" s="120">
        <f t="shared" si="1"/>
        <v>-98.34</v>
      </c>
      <c r="L15" s="120">
        <f t="shared" si="2"/>
        <v>-96.8365</v>
      </c>
      <c r="M15" s="120">
        <f t="shared" si="3"/>
        <v>-91.516</v>
      </c>
    </row>
    <row r="16" spans="1:13">
      <c r="A16" s="121" t="s">
        <v>108</v>
      </c>
      <c r="B16" s="122" t="s">
        <v>81</v>
      </c>
      <c r="C16" s="122" t="s">
        <v>109</v>
      </c>
      <c r="D16" s="124">
        <v>-101.91</v>
      </c>
      <c r="E16" s="124">
        <v>-102.08</v>
      </c>
      <c r="F16" s="124">
        <v>-97.95</v>
      </c>
      <c r="G16" s="127">
        <v>-89.36</v>
      </c>
      <c r="I16" s="119">
        <v>0.7</v>
      </c>
      <c r="J16" s="120">
        <f t="shared" si="0"/>
        <v>-98.068</v>
      </c>
      <c r="K16" s="120">
        <f t="shared" si="1"/>
        <v>-98.06</v>
      </c>
      <c r="L16" s="120">
        <f t="shared" si="2"/>
        <v>-96.526</v>
      </c>
      <c r="M16" s="120">
        <f t="shared" si="3"/>
        <v>-90.92</v>
      </c>
    </row>
    <row r="17" spans="1:13">
      <c r="A17" s="121" t="s">
        <v>110</v>
      </c>
      <c r="B17" s="122" t="s">
        <v>81</v>
      </c>
      <c r="C17" s="122" t="s">
        <v>111</v>
      </c>
      <c r="D17" s="123" t="s">
        <v>83</v>
      </c>
      <c r="E17" s="123" t="s">
        <v>83</v>
      </c>
      <c r="F17" s="123" t="s">
        <v>83</v>
      </c>
      <c r="G17" s="127">
        <v>-96.49</v>
      </c>
      <c r="I17" s="119">
        <v>0.75</v>
      </c>
      <c r="J17" s="120">
        <f t="shared" si="0"/>
        <v>-97.18</v>
      </c>
      <c r="K17" s="120">
        <f t="shared" si="1"/>
        <v>-97.975</v>
      </c>
      <c r="L17" s="120">
        <f t="shared" si="2"/>
        <v>-96.095</v>
      </c>
      <c r="M17" s="120">
        <f t="shared" si="3"/>
        <v>-90.8</v>
      </c>
    </row>
    <row r="18" spans="1:13">
      <c r="A18" s="121" t="s">
        <v>112</v>
      </c>
      <c r="B18" s="122" t="s">
        <v>81</v>
      </c>
      <c r="C18" s="122" t="s">
        <v>113</v>
      </c>
      <c r="D18" s="124">
        <v>-99.39</v>
      </c>
      <c r="E18" s="124">
        <v>-100.7</v>
      </c>
      <c r="F18" s="124">
        <v>-99.07</v>
      </c>
      <c r="G18" s="127">
        <v>-97.63</v>
      </c>
      <c r="I18" s="119">
        <v>0.8</v>
      </c>
      <c r="J18" s="120">
        <f t="shared" si="0"/>
        <v>-96.508</v>
      </c>
      <c r="K18" s="120">
        <f t="shared" si="1"/>
        <v>-97.816</v>
      </c>
      <c r="L18" s="120">
        <f t="shared" si="2"/>
        <v>-95.998</v>
      </c>
      <c r="M18" s="120">
        <f t="shared" si="3"/>
        <v>-89.316</v>
      </c>
    </row>
    <row r="19" spans="1:13">
      <c r="A19" s="121" t="s">
        <v>114</v>
      </c>
      <c r="B19" s="122" t="s">
        <v>81</v>
      </c>
      <c r="C19" s="122" t="s">
        <v>115</v>
      </c>
      <c r="D19" s="124">
        <v>-98.88</v>
      </c>
      <c r="E19" s="124">
        <v>-100.06</v>
      </c>
      <c r="F19" s="123" t="s">
        <v>83</v>
      </c>
      <c r="G19" s="126" t="s">
        <v>83</v>
      </c>
      <c r="I19" s="119">
        <v>0.85</v>
      </c>
      <c r="J19" s="120">
        <f t="shared" si="0"/>
        <v>-96.1</v>
      </c>
      <c r="K19" s="120">
        <f t="shared" si="1"/>
        <v>-97.277</v>
      </c>
      <c r="L19" s="120">
        <f t="shared" si="2"/>
        <v>-95.2675</v>
      </c>
      <c r="M19" s="120">
        <f t="shared" si="3"/>
        <v>-89.136</v>
      </c>
    </row>
    <row r="20" spans="1:13">
      <c r="A20" s="121" t="s">
        <v>116</v>
      </c>
      <c r="B20" s="122" t="s">
        <v>81</v>
      </c>
      <c r="C20" s="122" t="s">
        <v>117</v>
      </c>
      <c r="D20" s="124">
        <v>-98.71</v>
      </c>
      <c r="E20" s="124">
        <v>-99.51</v>
      </c>
      <c r="F20" s="123" t="s">
        <v>83</v>
      </c>
      <c r="G20" s="127">
        <v>-91.79</v>
      </c>
      <c r="I20" s="119">
        <v>0.9</v>
      </c>
      <c r="J20" s="120">
        <f t="shared" si="0"/>
        <v>-95.85</v>
      </c>
      <c r="K20" s="120">
        <f t="shared" si="1"/>
        <v>-96.6</v>
      </c>
      <c r="L20" s="120">
        <f t="shared" si="2"/>
        <v>-94.447</v>
      </c>
      <c r="M20" s="120">
        <f t="shared" si="3"/>
        <v>-87.948</v>
      </c>
    </row>
    <row r="21" spans="1:13">
      <c r="A21" s="121" t="s">
        <v>118</v>
      </c>
      <c r="B21" s="122" t="s">
        <v>81</v>
      </c>
      <c r="C21" s="122" t="s">
        <v>119</v>
      </c>
      <c r="D21" s="124">
        <v>-100.79</v>
      </c>
      <c r="E21" s="124">
        <v>-99.82</v>
      </c>
      <c r="F21" s="123" t="s">
        <v>83</v>
      </c>
      <c r="G21" s="127">
        <v>-92.06</v>
      </c>
      <c r="I21" s="119">
        <v>0.95</v>
      </c>
      <c r="J21" s="120">
        <f t="shared" si="0"/>
        <v>-95.642</v>
      </c>
      <c r="K21" s="120">
        <f t="shared" si="1"/>
        <v>-96.128</v>
      </c>
      <c r="L21" s="120">
        <f t="shared" si="2"/>
        <v>-93.7705</v>
      </c>
      <c r="M21" s="120">
        <f t="shared" si="3"/>
        <v>-86.584</v>
      </c>
    </row>
    <row r="22" spans="1:13">
      <c r="A22" s="121" t="s">
        <v>120</v>
      </c>
      <c r="B22" s="122" t="s">
        <v>81</v>
      </c>
      <c r="C22" s="122" t="s">
        <v>121</v>
      </c>
      <c r="D22" s="128">
        <v>-98.8</v>
      </c>
      <c r="E22" s="124">
        <v>-100.25</v>
      </c>
      <c r="F22" s="123" t="s">
        <v>83</v>
      </c>
      <c r="G22" s="127">
        <v>-90.8</v>
      </c>
      <c r="I22" s="119">
        <v>1</v>
      </c>
      <c r="J22" s="120">
        <f t="shared" si="0"/>
        <v>-95.21</v>
      </c>
      <c r="K22" s="120">
        <f t="shared" si="1"/>
        <v>-95.96</v>
      </c>
      <c r="L22" s="120">
        <f t="shared" si="2"/>
        <v>-91.75</v>
      </c>
      <c r="M22" s="120">
        <f t="shared" si="3"/>
        <v>-83.73</v>
      </c>
    </row>
    <row r="23" spans="1:13">
      <c r="A23" s="121" t="s">
        <v>122</v>
      </c>
      <c r="B23" s="122" t="s">
        <v>123</v>
      </c>
      <c r="C23" s="122" t="s">
        <v>82</v>
      </c>
      <c r="D23" s="123" t="s">
        <v>83</v>
      </c>
      <c r="E23" s="124">
        <v>-101.7</v>
      </c>
      <c r="F23" s="124">
        <v>-99.57</v>
      </c>
      <c r="G23" s="127">
        <v>-94.14</v>
      </c>
    </row>
    <row r="24" spans="1:13">
      <c r="A24" s="121" t="s">
        <v>124</v>
      </c>
      <c r="B24" s="122" t="s">
        <v>123</v>
      </c>
      <c r="C24" s="122" t="s">
        <v>85</v>
      </c>
      <c r="D24" s="123" t="s">
        <v>83</v>
      </c>
      <c r="E24" s="124">
        <v>-98.38</v>
      </c>
      <c r="F24" s="124">
        <v>-96.01</v>
      </c>
      <c r="G24" s="127">
        <v>-89.14</v>
      </c>
    </row>
    <row r="25" spans="1:13">
      <c r="A25" s="121" t="s">
        <v>125</v>
      </c>
      <c r="B25" s="122" t="s">
        <v>123</v>
      </c>
      <c r="C25" s="122" t="s">
        <v>87</v>
      </c>
      <c r="D25" s="123" t="s">
        <v>83</v>
      </c>
      <c r="E25" s="124">
        <v>-100.49</v>
      </c>
      <c r="F25" s="124">
        <v>-100.76</v>
      </c>
      <c r="G25" s="127">
        <v>-97.54</v>
      </c>
    </row>
    <row r="26" spans="1:13">
      <c r="A26" s="121" t="s">
        <v>126</v>
      </c>
      <c r="B26" s="122" t="s">
        <v>127</v>
      </c>
      <c r="C26" s="122" t="s">
        <v>82</v>
      </c>
      <c r="D26" s="124">
        <v>-101.03</v>
      </c>
      <c r="E26" s="123" t="s">
        <v>83</v>
      </c>
      <c r="F26" s="124">
        <v>-100.45</v>
      </c>
      <c r="G26" s="127">
        <v>-91.36</v>
      </c>
    </row>
    <row r="27" spans="1:13">
      <c r="A27" s="121" t="s">
        <v>128</v>
      </c>
      <c r="B27" s="122" t="s">
        <v>127</v>
      </c>
      <c r="C27" s="122" t="s">
        <v>85</v>
      </c>
      <c r="D27" s="124">
        <v>-101.67</v>
      </c>
      <c r="E27" s="123" t="s">
        <v>83</v>
      </c>
      <c r="F27" s="124">
        <v>-101.92</v>
      </c>
      <c r="G27" s="127">
        <v>-92.25</v>
      </c>
    </row>
    <row r="28" spans="1:13">
      <c r="A28" s="121" t="s">
        <v>129</v>
      </c>
      <c r="B28" s="122" t="s">
        <v>127</v>
      </c>
      <c r="C28" s="122" t="s">
        <v>87</v>
      </c>
      <c r="D28" s="124">
        <v>-95.21</v>
      </c>
      <c r="E28" s="123" t="s">
        <v>83</v>
      </c>
      <c r="F28" s="124">
        <v>-99.76</v>
      </c>
      <c r="G28" s="126" t="s">
        <v>83</v>
      </c>
    </row>
    <row r="29" spans="1:13">
      <c r="A29" s="121" t="s">
        <v>130</v>
      </c>
      <c r="B29" s="122" t="s">
        <v>127</v>
      </c>
      <c r="C29" s="122" t="s">
        <v>89</v>
      </c>
      <c r="D29" s="124">
        <v>-101.06</v>
      </c>
      <c r="E29" s="123" t="s">
        <v>83</v>
      </c>
      <c r="F29" s="124">
        <v>-99.38</v>
      </c>
      <c r="G29" s="127">
        <v>-94.76</v>
      </c>
    </row>
    <row r="30" spans="1:13">
      <c r="A30" s="121" t="s">
        <v>131</v>
      </c>
      <c r="B30" s="122" t="s">
        <v>127</v>
      </c>
      <c r="C30" s="122" t="s">
        <v>91</v>
      </c>
      <c r="D30" s="124">
        <v>-99.24</v>
      </c>
      <c r="E30" s="123" t="s">
        <v>83</v>
      </c>
      <c r="F30" s="124">
        <v>-100.27</v>
      </c>
      <c r="G30" s="127">
        <v>-92</v>
      </c>
    </row>
    <row r="31" spans="1:13">
      <c r="A31" s="121" t="s">
        <v>132</v>
      </c>
      <c r="B31" s="122" t="s">
        <v>127</v>
      </c>
      <c r="C31" s="122" t="s">
        <v>93</v>
      </c>
      <c r="D31" s="123" t="s">
        <v>83</v>
      </c>
      <c r="E31" s="123" t="s">
        <v>83</v>
      </c>
      <c r="F31" s="124">
        <v>-102.12</v>
      </c>
      <c r="G31" s="127">
        <v>-93.4</v>
      </c>
    </row>
    <row r="32" spans="1:13">
      <c r="A32" s="121" t="s">
        <v>133</v>
      </c>
      <c r="B32" s="122" t="s">
        <v>127</v>
      </c>
      <c r="C32" s="122" t="s">
        <v>95</v>
      </c>
      <c r="D32" s="127">
        <v>-102.3</v>
      </c>
      <c r="E32" s="126" t="s">
        <v>83</v>
      </c>
      <c r="F32" s="127">
        <v>-101.55</v>
      </c>
      <c r="G32" s="127">
        <v>-92.44</v>
      </c>
    </row>
    <row r="33" spans="1:7">
      <c r="A33" s="121" t="s">
        <v>134</v>
      </c>
      <c r="B33" s="122" t="s">
        <v>127</v>
      </c>
      <c r="C33" s="122" t="s">
        <v>97</v>
      </c>
      <c r="D33" s="124">
        <v>-102.03</v>
      </c>
      <c r="E33" s="123" t="s">
        <v>83</v>
      </c>
      <c r="F33" s="124">
        <v>-100.72</v>
      </c>
      <c r="G33" s="127">
        <v>-91.75</v>
      </c>
    </row>
    <row r="34" spans="1:7">
      <c r="A34" s="121" t="s">
        <v>135</v>
      </c>
      <c r="B34" s="122" t="s">
        <v>127</v>
      </c>
      <c r="C34" s="122" t="s">
        <v>99</v>
      </c>
      <c r="D34" s="123" t="s">
        <v>83</v>
      </c>
      <c r="E34" s="123" t="s">
        <v>83</v>
      </c>
      <c r="F34" s="124">
        <v>-99.92</v>
      </c>
      <c r="G34" s="127">
        <v>-94.7</v>
      </c>
    </row>
    <row r="35" spans="1:7">
      <c r="A35" s="121" t="s">
        <v>136</v>
      </c>
      <c r="B35" s="122" t="s">
        <v>137</v>
      </c>
      <c r="C35" s="122" t="s">
        <v>82</v>
      </c>
      <c r="D35" s="124">
        <v>-95.69</v>
      </c>
      <c r="E35" s="124">
        <v>-96.2</v>
      </c>
      <c r="F35" s="124">
        <v>-100.26</v>
      </c>
      <c r="G35" s="127">
        <v>-83.73</v>
      </c>
    </row>
    <row r="36" spans="1:7">
      <c r="A36" s="121" t="s">
        <v>138</v>
      </c>
      <c r="B36" s="122" t="s">
        <v>137</v>
      </c>
      <c r="C36" s="122" t="s">
        <v>85</v>
      </c>
      <c r="D36" s="124">
        <v>-96.72</v>
      </c>
      <c r="E36" s="124">
        <v>-97.98</v>
      </c>
      <c r="F36" s="124">
        <v>-99.77</v>
      </c>
      <c r="G36" s="127">
        <v>-87.16</v>
      </c>
    </row>
    <row r="37" spans="1:7">
      <c r="A37" s="121" t="s">
        <v>139</v>
      </c>
      <c r="B37" s="122" t="s">
        <v>137</v>
      </c>
      <c r="C37" s="122" t="s">
        <v>87</v>
      </c>
      <c r="D37" s="124">
        <v>-95.89</v>
      </c>
      <c r="E37" s="124">
        <v>-97.2</v>
      </c>
      <c r="F37" s="124">
        <v>-100.26</v>
      </c>
      <c r="G37" s="127">
        <v>-86.44</v>
      </c>
    </row>
    <row r="38" spans="1:7">
      <c r="A38" s="120" t="s">
        <v>140</v>
      </c>
      <c r="B38" s="122" t="s">
        <v>137</v>
      </c>
      <c r="C38" s="122" t="s">
        <v>89</v>
      </c>
      <c r="D38" s="124">
        <v>-97.64</v>
      </c>
      <c r="E38" s="123" t="s">
        <v>83</v>
      </c>
      <c r="F38" s="123" t="s">
        <v>83</v>
      </c>
      <c r="G38" s="126" t="s">
        <v>83</v>
      </c>
    </row>
    <row r="39" spans="1:7">
      <c r="A39" s="120" t="s">
        <v>141</v>
      </c>
      <c r="B39" s="122" t="s">
        <v>137</v>
      </c>
      <c r="C39" s="122" t="s">
        <v>91</v>
      </c>
      <c r="D39" s="123" t="s">
        <v>83</v>
      </c>
      <c r="E39" s="124">
        <v>-97.97</v>
      </c>
      <c r="F39" s="123" t="s">
        <v>83</v>
      </c>
      <c r="G39" s="126" t="s">
        <v>83</v>
      </c>
    </row>
    <row r="40" spans="1:7">
      <c r="B40" s="4"/>
      <c r="C40" s="4"/>
    </row>
    <row r="41" spans="1:7">
      <c r="B41" s="4"/>
      <c r="C41" s="4"/>
    </row>
  </sheetData>
  <mergeCells count="3">
    <mergeCell ref="B1:C1"/>
    <mergeCell ref="D1:G1"/>
    <mergeCell ref="A1:A2"/>
  </mergeCells>
  <pageMargins left="0.7" right="0.7" top="0.75" bottom="0.75" header="0.3" footer="0.3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179"/>
  <sheetViews>
    <sheetView topLeftCell="A38" workbookViewId="0">
      <selection activeCell="S100" sqref="S100"/>
    </sheetView>
  </sheetViews>
  <sheetFormatPr defaultColWidth="9.13333333333333" defaultRowHeight="14.1"/>
  <cols>
    <col min="1" max="1" width="21" style="4" customWidth="1"/>
    <col min="2" max="2" width="14.5333333333333" style="4" customWidth="1"/>
    <col min="3" max="5" width="9.53333333333333" style="92" customWidth="1"/>
    <col min="6" max="6" width="14.9333333333333" style="4" customWidth="1"/>
    <col min="7" max="12" width="8.66666666666667" style="4" customWidth="1"/>
    <col min="13" max="20" width="9.13333333333333" style="4"/>
    <col min="21" max="21" width="9.13333333333333" style="4" customWidth="1"/>
    <col min="22" max="29" width="9.13333333333333" style="4"/>
    <col min="30" max="30" width="9.13333333333333" style="4" customWidth="1"/>
    <col min="31" max="16384" width="9.13333333333333" style="4"/>
  </cols>
  <sheetData>
    <row r="1" ht="14.85" spans="1:30">
      <c r="A1" s="4" t="s">
        <v>142</v>
      </c>
    </row>
    <row r="2" ht="19.8" customHeight="1" spans="1:30">
      <c r="A2" s="5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29.65" customHeight="1" spans="1:30">
      <c r="A3" s="63" t="s">
        <v>143</v>
      </c>
      <c r="B3" s="64" t="s">
        <v>144</v>
      </c>
      <c r="C3" s="64" t="s">
        <v>145</v>
      </c>
      <c r="D3" s="64"/>
      <c r="E3" s="64"/>
      <c r="F3" s="65" t="s">
        <v>146</v>
      </c>
      <c r="G3" s="65" t="s">
        <v>147</v>
      </c>
      <c r="H3" s="65"/>
      <c r="I3" s="65"/>
      <c r="J3" s="65" t="s">
        <v>148</v>
      </c>
      <c r="K3" s="65"/>
      <c r="L3" s="66"/>
      <c r="O3"/>
      <c r="X3"/>
    </row>
    <row r="4" ht="22.35" customHeight="1" spans="1:30">
      <c r="A4" s="63"/>
      <c r="B4" s="64"/>
      <c r="C4" s="64" t="s">
        <v>149</v>
      </c>
      <c r="D4" s="64" t="s">
        <v>150</v>
      </c>
      <c r="E4" s="64" t="s">
        <v>151</v>
      </c>
      <c r="F4" s="65"/>
      <c r="G4" s="64" t="s">
        <v>149</v>
      </c>
      <c r="H4" s="64" t="s">
        <v>150</v>
      </c>
      <c r="I4" s="64" t="s">
        <v>151</v>
      </c>
      <c r="J4" s="64" t="s">
        <v>149</v>
      </c>
      <c r="K4" s="64" t="s">
        <v>150</v>
      </c>
      <c r="L4" s="68" t="s">
        <v>151</v>
      </c>
      <c r="O4" s="93"/>
      <c r="P4" s="94"/>
      <c r="Q4" s="94"/>
      <c r="R4" s="94"/>
      <c r="S4" s="94"/>
      <c r="T4" s="94"/>
      <c r="U4" s="94"/>
      <c r="X4" s="93"/>
      <c r="Y4" s="94"/>
      <c r="Z4" s="94"/>
      <c r="AA4" s="94"/>
      <c r="AB4" s="94"/>
      <c r="AC4" s="94"/>
      <c r="AD4" s="94"/>
    </row>
    <row r="5" ht="17.25" customHeight="1" spans="1:30">
      <c r="A5" s="16" t="s">
        <v>152</v>
      </c>
      <c r="B5" s="17">
        <v>368500</v>
      </c>
      <c r="C5" s="95"/>
      <c r="D5" s="95"/>
      <c r="E5" s="95"/>
      <c r="F5" s="96">
        <f t="shared" ref="F5:F8" si="0">10*LOG(3/((1/10^(C5/10))+(1/10^(D5/10))+(1/10^(E5/10))))</f>
        <v>0</v>
      </c>
      <c r="G5" s="97"/>
      <c r="H5" s="97"/>
      <c r="I5" s="97"/>
      <c r="J5" s="97"/>
      <c r="K5" s="97"/>
      <c r="L5" s="98"/>
      <c r="Q5" s="99"/>
      <c r="R5" s="99"/>
      <c r="Z5" s="99"/>
    </row>
    <row r="6" ht="17.25" customHeight="1" spans="1:30">
      <c r="A6" s="16" t="s">
        <v>153</v>
      </c>
      <c r="B6" s="17">
        <v>531000</v>
      </c>
      <c r="C6" s="100"/>
      <c r="D6" s="100"/>
      <c r="E6" s="100"/>
      <c r="F6" s="96">
        <f t="shared" si="0"/>
        <v>0</v>
      </c>
      <c r="G6" s="101"/>
      <c r="H6" s="101"/>
      <c r="I6" s="101"/>
      <c r="J6" s="101"/>
      <c r="K6" s="101"/>
      <c r="L6" s="102"/>
      <c r="Q6" s="99"/>
      <c r="T6"/>
      <c r="Z6" s="103"/>
      <c r="AA6" s="103"/>
      <c r="AC6"/>
    </row>
    <row r="7" ht="17.25" customHeight="1" spans="1:30">
      <c r="A7" s="16" t="s">
        <v>154</v>
      </c>
      <c r="B7" s="26">
        <v>650000</v>
      </c>
      <c r="C7" s="104">
        <v>-94.9407</v>
      </c>
      <c r="D7" s="104">
        <v>-95.9533</v>
      </c>
      <c r="E7" s="104">
        <v>-93.4496</v>
      </c>
      <c r="F7" s="19">
        <f t="shared" si="0"/>
        <v>-94.8999481008221</v>
      </c>
      <c r="G7" s="28">
        <v>0</v>
      </c>
      <c r="H7" s="28">
        <v>0</v>
      </c>
      <c r="I7" s="28">
        <v>0</v>
      </c>
      <c r="J7" s="28">
        <v>0</v>
      </c>
      <c r="K7" s="28">
        <v>0</v>
      </c>
      <c r="L7" s="29">
        <v>0</v>
      </c>
      <c r="Q7" s="99"/>
      <c r="T7"/>
      <c r="Z7" s="103"/>
      <c r="AC7"/>
    </row>
    <row r="8" ht="18.3" spans="1:30">
      <c r="A8" s="30" t="s">
        <v>155</v>
      </c>
      <c r="B8" s="31">
        <v>188500</v>
      </c>
      <c r="C8" s="104">
        <v>-89.8931</v>
      </c>
      <c r="D8" s="104">
        <v>-90.6457</v>
      </c>
      <c r="E8" s="104">
        <v>-85.0756</v>
      </c>
      <c r="F8" s="33">
        <f t="shared" si="0"/>
        <v>-89.1341923493203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9">
        <v>0</v>
      </c>
      <c r="Q8" s="99"/>
      <c r="Z8" s="103"/>
      <c r="AA8" s="103"/>
    </row>
    <row r="9" spans="1:30">
      <c r="A9"/>
      <c r="B9"/>
      <c r="C9"/>
      <c r="D9"/>
      <c r="E9"/>
      <c r="F9"/>
      <c r="G9"/>
      <c r="H9"/>
      <c r="I9"/>
      <c r="J9"/>
      <c r="K9"/>
      <c r="L9"/>
      <c r="Q9" s="99"/>
      <c r="Z9" s="99"/>
      <c r="AA9" s="103"/>
    </row>
    <row r="10" ht="19.8" customHeight="1" spans="1:30">
      <c r="A10"/>
      <c r="B10"/>
      <c r="C10"/>
      <c r="D10"/>
      <c r="E10"/>
      <c r="F10"/>
      <c r="G10"/>
      <c r="H10"/>
      <c r="I10"/>
      <c r="J10"/>
      <c r="K10"/>
      <c r="L10"/>
      <c r="T10"/>
      <c r="AC10"/>
    </row>
    <row r="11" ht="29.65" customHeight="1" spans="1:30">
      <c r="A11" s="5" t="s">
        <v>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T11"/>
      <c r="AC11"/>
    </row>
    <row r="12" ht="22.35" customHeight="1" spans="1:30">
      <c r="A12" s="63" t="s">
        <v>143</v>
      </c>
      <c r="B12" s="64" t="s">
        <v>144</v>
      </c>
      <c r="C12" s="64" t="s">
        <v>145</v>
      </c>
      <c r="D12" s="64"/>
      <c r="E12" s="64"/>
      <c r="F12" s="65" t="s">
        <v>146</v>
      </c>
      <c r="G12" s="65" t="s">
        <v>147</v>
      </c>
      <c r="H12" s="65"/>
      <c r="I12" s="65"/>
      <c r="J12" s="65" t="s">
        <v>148</v>
      </c>
      <c r="K12" s="65"/>
      <c r="L12" s="66"/>
    </row>
    <row r="13" ht="17.25" customHeight="1" spans="1:30">
      <c r="A13" s="63"/>
      <c r="B13" s="64"/>
      <c r="C13" s="64" t="s">
        <v>149</v>
      </c>
      <c r="D13" s="64" t="s">
        <v>150</v>
      </c>
      <c r="E13" s="64" t="s">
        <v>151</v>
      </c>
      <c r="F13" s="65"/>
      <c r="G13" s="64" t="s">
        <v>149</v>
      </c>
      <c r="H13" s="64" t="s">
        <v>150</v>
      </c>
      <c r="I13" s="64" t="s">
        <v>151</v>
      </c>
      <c r="J13" s="64" t="s">
        <v>149</v>
      </c>
      <c r="K13" s="64" t="s">
        <v>150</v>
      </c>
      <c r="L13" s="68" t="s">
        <v>151</v>
      </c>
      <c r="Q13" s="99"/>
      <c r="Z13" s="99"/>
      <c r="AA13" s="103"/>
    </row>
    <row r="14" ht="17.25" customHeight="1" spans="1:30">
      <c r="A14" s="16" t="s">
        <v>152</v>
      </c>
      <c r="B14" s="17">
        <v>368500</v>
      </c>
      <c r="C14" s="95"/>
      <c r="D14" s="95"/>
      <c r="E14" s="95"/>
      <c r="F14" s="96">
        <f t="shared" ref="F14:F17" si="1">10*LOG(3/((1/10^(C14/10))+(1/10^(D14/10))+(1/10^(E14/10))))</f>
        <v>0</v>
      </c>
      <c r="G14" s="97"/>
      <c r="H14" s="97"/>
      <c r="I14" s="97"/>
      <c r="J14" s="97"/>
      <c r="K14" s="97"/>
      <c r="L14" s="98"/>
      <c r="T14"/>
      <c r="AC14"/>
    </row>
    <row r="15" ht="17.25" customHeight="1" spans="1:30">
      <c r="A15" s="16" t="s">
        <v>153</v>
      </c>
      <c r="B15" s="17">
        <v>531000</v>
      </c>
      <c r="C15" s="100"/>
      <c r="D15" s="100"/>
      <c r="E15" s="100"/>
      <c r="F15" s="96">
        <f t="shared" si="1"/>
        <v>0</v>
      </c>
      <c r="G15" s="101"/>
      <c r="H15" s="101"/>
      <c r="I15" s="101"/>
      <c r="J15" s="101"/>
      <c r="K15" s="101"/>
      <c r="L15" s="102"/>
      <c r="T15"/>
      <c r="AC15"/>
    </row>
    <row r="16" ht="17.55" spans="1:30">
      <c r="A16" s="16" t="s">
        <v>154</v>
      </c>
      <c r="B16" s="26">
        <v>650000</v>
      </c>
      <c r="C16" s="104">
        <v>-94.6763</v>
      </c>
      <c r="D16" s="104">
        <v>-95.2704</v>
      </c>
      <c r="E16" s="104">
        <v>-93.2684</v>
      </c>
      <c r="F16" s="19">
        <f t="shared" si="1"/>
        <v>-94.4834740156243</v>
      </c>
      <c r="G16" s="28">
        <v>0</v>
      </c>
      <c r="H16" s="28">
        <v>0</v>
      </c>
      <c r="I16" s="28">
        <v>0</v>
      </c>
      <c r="J16" s="28">
        <v>0</v>
      </c>
      <c r="K16" s="28">
        <v>0</v>
      </c>
      <c r="L16" s="29">
        <v>0</v>
      </c>
    </row>
    <row r="17" ht="18.3" spans="1:20">
      <c r="A17" s="30" t="s">
        <v>155</v>
      </c>
      <c r="B17" s="31">
        <v>188500</v>
      </c>
      <c r="C17" s="104">
        <v>-94.2634</v>
      </c>
      <c r="D17" s="104">
        <v>-93.7968</v>
      </c>
      <c r="E17" s="104">
        <v>-88.4287</v>
      </c>
      <c r="F17" s="33">
        <f t="shared" si="1"/>
        <v>-92.8348451160207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9">
        <v>0</v>
      </c>
      <c r="Q17" s="99"/>
    </row>
    <row r="18" ht="19.8" customHeight="1" spans="1:20">
      <c r="A18"/>
      <c r="B18"/>
      <c r="C18"/>
      <c r="D18"/>
      <c r="E18"/>
      <c r="F18"/>
      <c r="G18"/>
      <c r="H18"/>
      <c r="I18"/>
      <c r="J18"/>
      <c r="K18"/>
      <c r="L18"/>
      <c r="T18"/>
    </row>
    <row r="19" ht="29.65" customHeight="1" spans="1:20">
      <c r="A19"/>
      <c r="B19"/>
      <c r="C19"/>
      <c r="D19"/>
      <c r="E19"/>
      <c r="F19"/>
      <c r="G19"/>
      <c r="H19"/>
      <c r="I19"/>
      <c r="J19"/>
      <c r="K19"/>
      <c r="L19"/>
      <c r="T19"/>
    </row>
    <row r="20" ht="22.35" customHeight="1" spans="1:20">
      <c r="A20" s="5" t="s">
        <v>87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</row>
    <row r="21" ht="17.25" customHeight="1" spans="1:20">
      <c r="A21" s="63" t="s">
        <v>143</v>
      </c>
      <c r="B21" s="64" t="s">
        <v>144</v>
      </c>
      <c r="C21" s="64" t="s">
        <v>145</v>
      </c>
      <c r="D21" s="64"/>
      <c r="E21" s="64"/>
      <c r="F21" s="65" t="s">
        <v>146</v>
      </c>
      <c r="G21" s="65" t="s">
        <v>147</v>
      </c>
      <c r="H21" s="65"/>
      <c r="I21" s="65"/>
      <c r="J21" s="65" t="s">
        <v>148</v>
      </c>
      <c r="K21" s="65"/>
      <c r="L21" s="66"/>
      <c r="Q21" s="99"/>
    </row>
    <row r="22" ht="17.25" customHeight="1" spans="1:20">
      <c r="A22" s="63"/>
      <c r="B22" s="64"/>
      <c r="C22" s="64" t="s">
        <v>149</v>
      </c>
      <c r="D22" s="64" t="s">
        <v>150</v>
      </c>
      <c r="E22" s="64" t="s">
        <v>151</v>
      </c>
      <c r="F22" s="65"/>
      <c r="G22" s="64" t="s">
        <v>149</v>
      </c>
      <c r="H22" s="64" t="s">
        <v>150</v>
      </c>
      <c r="I22" s="64" t="s">
        <v>151</v>
      </c>
      <c r="J22" s="64" t="s">
        <v>149</v>
      </c>
      <c r="K22" s="64" t="s">
        <v>150</v>
      </c>
      <c r="L22" s="68" t="s">
        <v>151</v>
      </c>
      <c r="T22"/>
    </row>
    <row r="23" ht="17.25" customHeight="1" spans="1:20">
      <c r="A23" s="16" t="s">
        <v>152</v>
      </c>
      <c r="B23" s="17">
        <v>368500</v>
      </c>
      <c r="C23" s="95"/>
      <c r="D23" s="95"/>
      <c r="E23" s="95"/>
      <c r="F23" s="96">
        <f t="shared" ref="F23:F26" si="2">10*LOG(3/((1/10^(C23/10))+(1/10^(D23/10))+(1/10^(E23/10))))</f>
        <v>0</v>
      </c>
      <c r="G23" s="97"/>
      <c r="H23" s="97"/>
      <c r="I23" s="97"/>
      <c r="J23" s="97"/>
      <c r="K23" s="97"/>
      <c r="L23" s="98"/>
      <c r="T23"/>
    </row>
    <row r="24" spans="1:20">
      <c r="A24" s="16" t="s">
        <v>153</v>
      </c>
      <c r="B24" s="17">
        <v>531000</v>
      </c>
      <c r="C24" s="100"/>
      <c r="D24" s="100"/>
      <c r="E24" s="100"/>
      <c r="F24" s="96">
        <f t="shared" si="2"/>
        <v>0</v>
      </c>
      <c r="G24" s="101"/>
      <c r="H24" s="101"/>
      <c r="I24" s="101"/>
      <c r="J24" s="101"/>
      <c r="K24" s="101"/>
      <c r="L24" s="102"/>
    </row>
    <row r="25" ht="17.55" spans="1:20">
      <c r="A25" s="16" t="s">
        <v>154</v>
      </c>
      <c r="B25" s="26">
        <v>650000</v>
      </c>
      <c r="C25" s="104">
        <v>-96.0166</v>
      </c>
      <c r="D25" s="104">
        <v>-96.5564</v>
      </c>
      <c r="E25" s="104">
        <v>-95.159</v>
      </c>
      <c r="F25" s="19">
        <f t="shared" si="2"/>
        <v>-95.9482472675074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9">
        <v>0</v>
      </c>
      <c r="Q25" s="99"/>
      <c r="R25" s="99"/>
    </row>
    <row r="26" ht="19.8" customHeight="1" spans="1:20">
      <c r="A26" s="30" t="s">
        <v>155</v>
      </c>
      <c r="B26" s="31">
        <v>188500</v>
      </c>
      <c r="C26" s="104">
        <v>-93.2984</v>
      </c>
      <c r="D26" s="104">
        <v>-92.7666</v>
      </c>
      <c r="E26" s="104">
        <v>-89.2821</v>
      </c>
      <c r="F26" s="33">
        <f t="shared" si="2"/>
        <v>-92.1091344850954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9">
        <v>0</v>
      </c>
      <c r="T26"/>
    </row>
    <row r="27" ht="29.65" customHeight="1" spans="1:20">
      <c r="A27"/>
      <c r="B27"/>
      <c r="C27"/>
      <c r="D27"/>
      <c r="E27"/>
      <c r="F27"/>
      <c r="G27"/>
      <c r="H27"/>
      <c r="I27"/>
      <c r="J27"/>
      <c r="K27"/>
      <c r="L27"/>
      <c r="T27"/>
    </row>
    <row r="28" ht="22.35" customHeight="1" spans="1:20">
      <c r="A28"/>
      <c r="B28"/>
      <c r="C28"/>
      <c r="D28"/>
      <c r="E28"/>
      <c r="F28"/>
      <c r="G28"/>
      <c r="H28"/>
      <c r="I28"/>
      <c r="J28"/>
      <c r="K28"/>
      <c r="L28"/>
    </row>
    <row r="29" ht="17.25" customHeight="1" spans="1:20">
      <c r="A29" s="5" t="s">
        <v>89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</row>
    <row r="30" ht="17.25" customHeight="1" spans="1:20">
      <c r="A30" s="63" t="s">
        <v>143</v>
      </c>
      <c r="B30" s="64" t="s">
        <v>144</v>
      </c>
      <c r="C30" s="64" t="s">
        <v>145</v>
      </c>
      <c r="D30" s="64"/>
      <c r="E30" s="64"/>
      <c r="F30" s="65" t="s">
        <v>146</v>
      </c>
      <c r="G30" s="65" t="s">
        <v>147</v>
      </c>
      <c r="H30" s="65"/>
      <c r="I30" s="65"/>
      <c r="J30" s="65" t="s">
        <v>148</v>
      </c>
      <c r="K30" s="65"/>
      <c r="L30" s="66"/>
    </row>
    <row r="31" ht="17.25" customHeight="1" spans="1:20">
      <c r="A31" s="63"/>
      <c r="B31" s="64"/>
      <c r="C31" s="64" t="s">
        <v>149</v>
      </c>
      <c r="D31" s="64" t="s">
        <v>150</v>
      </c>
      <c r="E31" s="64" t="s">
        <v>151</v>
      </c>
      <c r="F31" s="65"/>
      <c r="G31" s="64" t="s">
        <v>149</v>
      </c>
      <c r="H31" s="64" t="s">
        <v>150</v>
      </c>
      <c r="I31" s="64" t="s">
        <v>151</v>
      </c>
      <c r="J31" s="64" t="s">
        <v>149</v>
      </c>
      <c r="K31" s="64" t="s">
        <v>150</v>
      </c>
      <c r="L31" s="68" t="s">
        <v>151</v>
      </c>
    </row>
    <row r="32" spans="1:20">
      <c r="A32" s="16" t="s">
        <v>152</v>
      </c>
      <c r="B32" s="17">
        <v>368500</v>
      </c>
      <c r="C32" s="95"/>
      <c r="D32" s="95"/>
      <c r="E32" s="95"/>
      <c r="F32" s="96">
        <f t="shared" ref="F32:F35" si="3">10*LOG(3/((1/10^(C32/10))+(1/10^(D32/10))+(1/10^(E32/10))))</f>
        <v>0</v>
      </c>
      <c r="G32" s="97"/>
      <c r="H32" s="97"/>
      <c r="I32" s="97"/>
      <c r="J32" s="97"/>
      <c r="K32" s="97"/>
      <c r="L32" s="98"/>
    </row>
    <row r="33" spans="1:12">
      <c r="A33" s="16" t="s">
        <v>153</v>
      </c>
      <c r="B33" s="17">
        <v>531000</v>
      </c>
      <c r="C33" s="100"/>
      <c r="D33" s="100"/>
      <c r="E33" s="100"/>
      <c r="F33" s="96">
        <f t="shared" si="3"/>
        <v>0</v>
      </c>
      <c r="G33" s="101"/>
      <c r="H33" s="101"/>
      <c r="I33" s="101"/>
      <c r="J33" s="101"/>
      <c r="K33" s="101"/>
      <c r="L33" s="102"/>
    </row>
    <row r="34" ht="19.8" customHeight="1" spans="1:12">
      <c r="A34" s="16" t="s">
        <v>154</v>
      </c>
      <c r="B34" s="26">
        <v>650000</v>
      </c>
      <c r="C34" s="104">
        <v>-96.4632</v>
      </c>
      <c r="D34" s="104">
        <v>-97.2431</v>
      </c>
      <c r="E34" s="104">
        <v>-94.6973</v>
      </c>
      <c r="F34" s="19">
        <f t="shared" si="3"/>
        <v>-96.2596160995344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9">
        <v>0</v>
      </c>
    </row>
    <row r="35" ht="29.65" customHeight="1" spans="1:12">
      <c r="A35" s="30" t="s">
        <v>155</v>
      </c>
      <c r="B35" s="31">
        <v>188500</v>
      </c>
      <c r="C35" s="95"/>
      <c r="D35" s="95"/>
      <c r="E35" s="95"/>
      <c r="F35" s="96">
        <f t="shared" si="3"/>
        <v>0</v>
      </c>
      <c r="G35" s="97"/>
      <c r="H35" s="97"/>
      <c r="I35" s="97"/>
      <c r="J35" s="97"/>
      <c r="K35" s="97"/>
      <c r="L35" s="98"/>
    </row>
    <row r="36" ht="22.35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17.25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17.25" customHeight="1" spans="1:12">
      <c r="A38" s="5" t="s">
        <v>91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7"/>
    </row>
    <row r="39" ht="17.25" customHeight="1" spans="1:12">
      <c r="A39" s="63" t="s">
        <v>143</v>
      </c>
      <c r="B39" s="64" t="s">
        <v>144</v>
      </c>
      <c r="C39" s="64" t="s">
        <v>145</v>
      </c>
      <c r="D39" s="64"/>
      <c r="E39" s="64"/>
      <c r="F39" s="65" t="s">
        <v>146</v>
      </c>
      <c r="G39" s="65" t="s">
        <v>147</v>
      </c>
      <c r="H39" s="65"/>
      <c r="I39" s="65"/>
      <c r="J39" s="65" t="s">
        <v>148</v>
      </c>
      <c r="K39" s="65"/>
      <c r="L39" s="66"/>
    </row>
    <row r="40" spans="1:12">
      <c r="A40" s="63"/>
      <c r="B40" s="64"/>
      <c r="C40" s="64" t="s">
        <v>149</v>
      </c>
      <c r="D40" s="64" t="s">
        <v>150</v>
      </c>
      <c r="E40" s="64" t="s">
        <v>151</v>
      </c>
      <c r="F40" s="65"/>
      <c r="G40" s="64" t="s">
        <v>149</v>
      </c>
      <c r="H40" s="64" t="s">
        <v>150</v>
      </c>
      <c r="I40" s="64" t="s">
        <v>151</v>
      </c>
      <c r="J40" s="64" t="s">
        <v>149</v>
      </c>
      <c r="K40" s="64" t="s">
        <v>150</v>
      </c>
      <c r="L40" s="68" t="s">
        <v>151</v>
      </c>
    </row>
    <row r="41" spans="1:12">
      <c r="A41" s="16" t="s">
        <v>152</v>
      </c>
      <c r="B41" s="17">
        <v>368500</v>
      </c>
      <c r="C41" s="95"/>
      <c r="D41" s="95"/>
      <c r="E41" s="95"/>
      <c r="F41" s="96">
        <f t="shared" ref="F41:F44" si="4">10*LOG(3/((1/10^(C41/10))+(1/10^(D41/10))+(1/10^(E41/10))))</f>
        <v>0</v>
      </c>
      <c r="G41" s="97"/>
      <c r="H41" s="97"/>
      <c r="I41" s="97"/>
      <c r="J41" s="97"/>
      <c r="K41" s="97"/>
      <c r="L41" s="98"/>
    </row>
    <row r="42" ht="19.8" customHeight="1" spans="1:12">
      <c r="A42" s="16" t="s">
        <v>153</v>
      </c>
      <c r="B42" s="17">
        <v>531000</v>
      </c>
      <c r="C42" s="95"/>
      <c r="D42" s="95"/>
      <c r="E42" s="95"/>
      <c r="F42" s="96">
        <f t="shared" si="4"/>
        <v>0</v>
      </c>
      <c r="G42" s="97"/>
      <c r="H42" s="97"/>
      <c r="I42" s="97"/>
      <c r="J42" s="97"/>
      <c r="K42" s="97"/>
      <c r="L42" s="98"/>
    </row>
    <row r="43" ht="29.65" customHeight="1" spans="1:12">
      <c r="A43" s="16" t="s">
        <v>154</v>
      </c>
      <c r="B43" s="26">
        <v>650000</v>
      </c>
      <c r="C43" s="104">
        <v>-96.838</v>
      </c>
      <c r="D43" s="104">
        <v>-95.8724</v>
      </c>
      <c r="E43" s="104">
        <v>-95.2655</v>
      </c>
      <c r="F43" s="19">
        <f t="shared" si="4"/>
        <v>-96.0407478560671</v>
      </c>
      <c r="G43" s="28">
        <v>0</v>
      </c>
      <c r="H43" s="28">
        <v>0</v>
      </c>
      <c r="I43" s="28">
        <v>0</v>
      </c>
      <c r="J43" s="28">
        <v>0</v>
      </c>
      <c r="K43" s="28">
        <v>0</v>
      </c>
      <c r="L43" s="29">
        <v>0</v>
      </c>
    </row>
    <row r="44" ht="22.35" customHeight="1" spans="1:12">
      <c r="A44" s="30" t="s">
        <v>155</v>
      </c>
      <c r="B44" s="31">
        <v>188500</v>
      </c>
      <c r="C44" s="104">
        <v>-92.5589</v>
      </c>
      <c r="D44" s="104">
        <v>-93.5039</v>
      </c>
      <c r="E44" s="104">
        <v>-89.8903</v>
      </c>
      <c r="F44" s="33">
        <f t="shared" si="4"/>
        <v>-92.2343973983277</v>
      </c>
      <c r="G44" s="28">
        <v>0</v>
      </c>
      <c r="H44" s="28">
        <v>0</v>
      </c>
      <c r="I44" s="28">
        <v>0</v>
      </c>
      <c r="J44" s="28">
        <v>0</v>
      </c>
      <c r="K44" s="28">
        <v>0</v>
      </c>
      <c r="L44" s="29">
        <v>0</v>
      </c>
    </row>
    <row r="45" ht="17.25" customHeight="1" spans="1:12">
      <c r="A45" s="77"/>
      <c r="B45"/>
      <c r="C45"/>
      <c r="D45"/>
      <c r="E45"/>
      <c r="F45"/>
      <c r="G45"/>
      <c r="H45"/>
      <c r="I45"/>
      <c r="J45"/>
      <c r="K45"/>
      <c r="L45"/>
    </row>
    <row r="46" ht="17.25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17.25" customHeight="1" spans="1:12">
      <c r="A47" s="5" t="s">
        <v>93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</row>
    <row r="48" ht="16.3" spans="1:12">
      <c r="A48" s="63" t="s">
        <v>143</v>
      </c>
      <c r="B48" s="64" t="s">
        <v>144</v>
      </c>
      <c r="C48" s="64" t="s">
        <v>145</v>
      </c>
      <c r="D48" s="64"/>
      <c r="E48" s="64"/>
      <c r="F48" s="65" t="s">
        <v>146</v>
      </c>
      <c r="G48" s="65" t="s">
        <v>147</v>
      </c>
      <c r="H48" s="65"/>
      <c r="I48" s="65"/>
      <c r="J48" s="65" t="s">
        <v>148</v>
      </c>
      <c r="K48" s="65"/>
      <c r="L48" s="66"/>
    </row>
    <row r="49" spans="1:12">
      <c r="A49" s="63"/>
      <c r="B49" s="64"/>
      <c r="C49" s="64" t="s">
        <v>149</v>
      </c>
      <c r="D49" s="64" t="s">
        <v>150</v>
      </c>
      <c r="E49" s="64" t="s">
        <v>151</v>
      </c>
      <c r="F49" s="65"/>
      <c r="G49" s="64" t="s">
        <v>149</v>
      </c>
      <c r="H49" s="64" t="s">
        <v>150</v>
      </c>
      <c r="I49" s="64" t="s">
        <v>151</v>
      </c>
      <c r="J49" s="64" t="s">
        <v>149</v>
      </c>
      <c r="K49" s="64" t="s">
        <v>150</v>
      </c>
      <c r="L49" s="68" t="s">
        <v>151</v>
      </c>
    </row>
    <row r="50" ht="19.8" customHeight="1" spans="1:12">
      <c r="A50" s="16" t="s">
        <v>152</v>
      </c>
      <c r="B50" s="17">
        <v>368500</v>
      </c>
      <c r="C50" s="95"/>
      <c r="D50" s="95"/>
      <c r="E50" s="95"/>
      <c r="F50" s="96">
        <f t="shared" ref="F50:F53" si="5">10*LOG(3/((1/10^(C50/10))+(1/10^(D50/10))+(1/10^(E50/10))))</f>
        <v>0</v>
      </c>
      <c r="G50" s="97"/>
      <c r="H50" s="97"/>
      <c r="I50" s="97"/>
      <c r="J50" s="97"/>
      <c r="K50" s="97"/>
      <c r="L50" s="98"/>
    </row>
    <row r="51" ht="29.65" customHeight="1" spans="1:12">
      <c r="A51" s="16" t="s">
        <v>153</v>
      </c>
      <c r="B51" s="17">
        <v>531000</v>
      </c>
      <c r="C51" s="95"/>
      <c r="D51" s="95"/>
      <c r="E51" s="95"/>
      <c r="F51" s="96">
        <f t="shared" si="5"/>
        <v>0</v>
      </c>
      <c r="G51" s="97"/>
      <c r="H51" s="97"/>
      <c r="I51" s="97"/>
      <c r="J51" s="97"/>
      <c r="K51" s="97"/>
      <c r="L51" s="98"/>
    </row>
    <row r="52" ht="22.35" customHeight="1" spans="1:12">
      <c r="A52" s="16" t="s">
        <v>154</v>
      </c>
      <c r="B52" s="26">
        <v>650000</v>
      </c>
      <c r="C52" s="104">
        <v>-91.5992</v>
      </c>
      <c r="D52" s="104">
        <v>-93.107</v>
      </c>
      <c r="E52" s="104">
        <v>-89.9829</v>
      </c>
      <c r="F52" s="19">
        <f t="shared" si="5"/>
        <v>-91.7476467038501</v>
      </c>
      <c r="G52" s="28">
        <v>0</v>
      </c>
      <c r="H52" s="28">
        <v>0</v>
      </c>
      <c r="I52" s="28">
        <v>0</v>
      </c>
      <c r="J52" s="28">
        <v>0</v>
      </c>
      <c r="K52" s="28">
        <v>0</v>
      </c>
      <c r="L52" s="29">
        <v>0</v>
      </c>
    </row>
    <row r="53" ht="17.25" customHeight="1" spans="1:12">
      <c r="A53" s="30" t="s">
        <v>155</v>
      </c>
      <c r="B53" s="31">
        <v>188500</v>
      </c>
      <c r="C53" s="95"/>
      <c r="D53" s="95"/>
      <c r="E53" s="95"/>
      <c r="F53" s="96">
        <f t="shared" si="5"/>
        <v>0</v>
      </c>
      <c r="G53" s="97"/>
      <c r="H53" s="97"/>
      <c r="I53" s="97"/>
      <c r="J53" s="97"/>
      <c r="K53" s="97"/>
      <c r="L53" s="98"/>
    </row>
    <row r="54" ht="17.25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17.25" customHeight="1" spans="1:12">
      <c r="A55" s="105"/>
      <c r="B55"/>
      <c r="C55"/>
      <c r="D55"/>
      <c r="E55"/>
      <c r="F55"/>
      <c r="G55"/>
      <c r="H55"/>
      <c r="I55"/>
      <c r="J55"/>
      <c r="K55"/>
      <c r="L55"/>
    </row>
    <row r="56" ht="15.4" spans="1:12">
      <c r="A56" s="5" t="s">
        <v>95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7"/>
    </row>
    <row r="57" ht="16.3" spans="1:12">
      <c r="A57" s="63" t="s">
        <v>143</v>
      </c>
      <c r="B57" s="64" t="s">
        <v>144</v>
      </c>
      <c r="C57" s="64" t="s">
        <v>145</v>
      </c>
      <c r="D57" s="64"/>
      <c r="E57" s="64"/>
      <c r="F57" s="65" t="s">
        <v>146</v>
      </c>
      <c r="G57" s="65" t="s">
        <v>147</v>
      </c>
      <c r="H57" s="65"/>
      <c r="I57" s="65"/>
      <c r="J57" s="65" t="s">
        <v>148</v>
      </c>
      <c r="K57" s="65"/>
      <c r="L57" s="66"/>
    </row>
    <row r="58" ht="19.8" customHeight="1" spans="1:12">
      <c r="A58" s="63"/>
      <c r="B58" s="64"/>
      <c r="C58" s="64" t="s">
        <v>149</v>
      </c>
      <c r="D58" s="64" t="s">
        <v>150</v>
      </c>
      <c r="E58" s="64" t="s">
        <v>151</v>
      </c>
      <c r="F58" s="65"/>
      <c r="G58" s="64" t="s">
        <v>149</v>
      </c>
      <c r="H58" s="64" t="s">
        <v>150</v>
      </c>
      <c r="I58" s="64" t="s">
        <v>151</v>
      </c>
      <c r="J58" s="64" t="s">
        <v>149</v>
      </c>
      <c r="K58" s="64" t="s">
        <v>150</v>
      </c>
      <c r="L58" s="68" t="s">
        <v>151</v>
      </c>
    </row>
    <row r="59" ht="29.65" customHeight="1" spans="1:12">
      <c r="A59" s="16" t="s">
        <v>152</v>
      </c>
      <c r="B59" s="17">
        <v>368500</v>
      </c>
      <c r="C59" s="95"/>
      <c r="D59" s="95"/>
      <c r="E59" s="95"/>
      <c r="F59" s="96">
        <f t="shared" ref="F59:F62" si="6">10*LOG(3/((1/10^(C59/10))+(1/10^(D59/10))+(1/10^(E59/10))))</f>
        <v>0</v>
      </c>
      <c r="G59" s="97"/>
      <c r="H59" s="97"/>
      <c r="I59" s="97"/>
      <c r="J59" s="97"/>
      <c r="K59" s="97"/>
      <c r="L59" s="98"/>
    </row>
    <row r="60" ht="22.35" customHeight="1" spans="1:12">
      <c r="A60" s="16" t="s">
        <v>153</v>
      </c>
      <c r="B60" s="17">
        <v>531000</v>
      </c>
      <c r="C60" s="95"/>
      <c r="D60" s="95"/>
      <c r="E60" s="95"/>
      <c r="F60" s="96">
        <f t="shared" si="6"/>
        <v>0</v>
      </c>
      <c r="G60" s="97"/>
      <c r="H60" s="97"/>
      <c r="I60" s="97"/>
      <c r="J60" s="97"/>
      <c r="K60" s="97"/>
      <c r="L60" s="98"/>
    </row>
    <row r="61" ht="17.25" customHeight="1" spans="1:12">
      <c r="A61" s="16" t="s">
        <v>154</v>
      </c>
      <c r="B61" s="26">
        <v>650000</v>
      </c>
      <c r="C61" s="104">
        <v>-93.7921</v>
      </c>
      <c r="D61" s="104">
        <v>-94.457</v>
      </c>
      <c r="E61" s="104">
        <v>-91.6558</v>
      </c>
      <c r="F61" s="19">
        <f t="shared" si="6"/>
        <v>-93.4564944838366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9">
        <v>0</v>
      </c>
    </row>
    <row r="62" ht="17.25" customHeight="1" spans="1:12">
      <c r="A62" s="30" t="s">
        <v>155</v>
      </c>
      <c r="B62" s="31">
        <v>188500</v>
      </c>
      <c r="C62" s="95"/>
      <c r="D62" s="95"/>
      <c r="E62" s="95"/>
      <c r="F62" s="96">
        <f t="shared" si="6"/>
        <v>0</v>
      </c>
      <c r="G62" s="97"/>
      <c r="H62" s="97"/>
      <c r="I62" s="97"/>
      <c r="J62" s="97"/>
      <c r="K62" s="97"/>
      <c r="L62" s="98"/>
    </row>
    <row r="63" ht="17.25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14.85" spans="1:12">
      <c r="A64"/>
      <c r="B64"/>
      <c r="C64"/>
      <c r="D64"/>
      <c r="E64"/>
      <c r="F64"/>
      <c r="G64"/>
      <c r="H64"/>
      <c r="I64"/>
      <c r="J64"/>
      <c r="K64"/>
      <c r="L64"/>
    </row>
    <row r="65" ht="15.4" spans="1:12">
      <c r="A65" s="5" t="s">
        <v>97</v>
      </c>
      <c r="B65" s="6"/>
      <c r="C65" s="6"/>
      <c r="D65" s="6"/>
      <c r="E65" s="6"/>
      <c r="F65" s="6"/>
      <c r="G65" s="6"/>
      <c r="H65" s="6"/>
      <c r="I65" s="6"/>
      <c r="J65" s="6"/>
      <c r="K65" s="6"/>
      <c r="L65" s="7"/>
    </row>
    <row r="66" ht="19.8" customHeight="1" spans="1:12">
      <c r="A66" s="63" t="s">
        <v>143</v>
      </c>
      <c r="B66" s="64" t="s">
        <v>144</v>
      </c>
      <c r="C66" s="64" t="s">
        <v>145</v>
      </c>
      <c r="D66" s="64"/>
      <c r="E66" s="64"/>
      <c r="F66" s="65" t="s">
        <v>146</v>
      </c>
      <c r="G66" s="65" t="s">
        <v>147</v>
      </c>
      <c r="H66" s="65"/>
      <c r="I66" s="65"/>
      <c r="J66" s="65" t="s">
        <v>148</v>
      </c>
      <c r="K66" s="65"/>
      <c r="L66" s="66"/>
    </row>
    <row r="67" ht="29.65" customHeight="1" spans="1:12">
      <c r="A67" s="63"/>
      <c r="B67" s="64"/>
      <c r="C67" s="64" t="s">
        <v>149</v>
      </c>
      <c r="D67" s="64" t="s">
        <v>150</v>
      </c>
      <c r="E67" s="64" t="s">
        <v>151</v>
      </c>
      <c r="F67" s="65"/>
      <c r="G67" s="64" t="s">
        <v>149</v>
      </c>
      <c r="H67" s="64" t="s">
        <v>150</v>
      </c>
      <c r="I67" s="64" t="s">
        <v>151</v>
      </c>
      <c r="J67" s="64" t="s">
        <v>149</v>
      </c>
      <c r="K67" s="64" t="s">
        <v>150</v>
      </c>
      <c r="L67" s="68" t="s">
        <v>151</v>
      </c>
    </row>
    <row r="68" ht="22.35" customHeight="1" spans="1:12">
      <c r="A68" s="16" t="s">
        <v>152</v>
      </c>
      <c r="B68" s="17">
        <v>368500</v>
      </c>
      <c r="C68" s="95"/>
      <c r="D68" s="95"/>
      <c r="E68" s="95"/>
      <c r="F68" s="96">
        <f t="shared" ref="F68:F71" si="7">10*LOG(3/((1/10^(C68/10))+(1/10^(D68/10))+(1/10^(E68/10))))</f>
        <v>0</v>
      </c>
      <c r="G68" s="97"/>
      <c r="H68" s="97"/>
      <c r="I68" s="97"/>
      <c r="J68" s="97"/>
      <c r="K68" s="97"/>
      <c r="L68" s="98"/>
    </row>
    <row r="69" ht="17.25" customHeight="1" spans="1:12">
      <c r="A69" s="16" t="s">
        <v>153</v>
      </c>
      <c r="B69" s="17">
        <v>531000</v>
      </c>
      <c r="C69" s="95"/>
      <c r="D69" s="95"/>
      <c r="E69" s="95"/>
      <c r="F69" s="96">
        <f t="shared" si="7"/>
        <v>0</v>
      </c>
      <c r="G69" s="97"/>
      <c r="H69" s="97"/>
      <c r="I69" s="97"/>
      <c r="J69" s="97"/>
      <c r="K69" s="97"/>
      <c r="L69" s="98"/>
    </row>
    <row r="70" ht="17.25" customHeight="1" spans="1:12">
      <c r="A70" s="16" t="s">
        <v>154</v>
      </c>
      <c r="B70" s="26">
        <v>650000</v>
      </c>
      <c r="C70" s="104">
        <v>-96.9848</v>
      </c>
      <c r="D70" s="104">
        <v>-97.3014</v>
      </c>
      <c r="E70" s="104">
        <v>-95.426</v>
      </c>
      <c r="F70" s="19">
        <f t="shared" si="7"/>
        <v>-96.6447274198172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9">
        <v>0</v>
      </c>
    </row>
    <row r="71" ht="17.25" customHeight="1" spans="1:12">
      <c r="A71" s="30" t="s">
        <v>155</v>
      </c>
      <c r="B71" s="31">
        <v>188500</v>
      </c>
      <c r="C71" s="95"/>
      <c r="D71" s="95"/>
      <c r="E71" s="95"/>
      <c r="F71" s="96">
        <f t="shared" si="7"/>
        <v>0</v>
      </c>
      <c r="G71" s="97"/>
      <c r="H71" s="97"/>
      <c r="I71" s="97"/>
      <c r="J71" s="97"/>
      <c r="K71" s="97"/>
      <c r="L71" s="98"/>
    </row>
    <row r="72" spans="1:12">
      <c r="A72"/>
      <c r="B72"/>
      <c r="C72"/>
      <c r="D72"/>
      <c r="E72"/>
      <c r="F72"/>
      <c r="G72"/>
      <c r="H72"/>
      <c r="I72"/>
      <c r="J72"/>
      <c r="K72"/>
      <c r="L72"/>
    </row>
    <row r="73" ht="14.85" spans="1:12">
      <c r="A73"/>
      <c r="B73"/>
      <c r="C73"/>
      <c r="D73"/>
      <c r="E73"/>
      <c r="F73"/>
      <c r="G73"/>
      <c r="H73"/>
      <c r="I73"/>
      <c r="J73"/>
      <c r="K73"/>
      <c r="L73"/>
    </row>
    <row r="74" ht="19.8" customHeight="1" spans="1:12">
      <c r="A74" s="5" t="s">
        <v>99</v>
      </c>
      <c r="B74" s="6"/>
      <c r="C74" s="6"/>
      <c r="D74" s="6"/>
      <c r="E74" s="6"/>
      <c r="F74" s="6"/>
      <c r="G74" s="6"/>
      <c r="H74" s="6"/>
      <c r="I74" s="6"/>
      <c r="J74" s="6"/>
      <c r="K74" s="6"/>
      <c r="L74" s="7"/>
    </row>
    <row r="75" ht="29.65" customHeight="1" spans="1:12">
      <c r="A75" s="63" t="s">
        <v>143</v>
      </c>
      <c r="B75" s="64" t="s">
        <v>144</v>
      </c>
      <c r="C75" s="64" t="s">
        <v>145</v>
      </c>
      <c r="D75" s="64"/>
      <c r="E75" s="64"/>
      <c r="F75" s="65" t="s">
        <v>146</v>
      </c>
      <c r="G75" s="65" t="s">
        <v>147</v>
      </c>
      <c r="H75" s="65"/>
      <c r="I75" s="65"/>
      <c r="J75" s="65" t="s">
        <v>148</v>
      </c>
      <c r="K75" s="65"/>
      <c r="L75" s="66"/>
    </row>
    <row r="76" ht="22.35" customHeight="1" spans="1:12">
      <c r="A76" s="63"/>
      <c r="B76" s="64"/>
      <c r="C76" s="64" t="s">
        <v>149</v>
      </c>
      <c r="D76" s="64" t="s">
        <v>150</v>
      </c>
      <c r="E76" s="64" t="s">
        <v>151</v>
      </c>
      <c r="F76" s="65"/>
      <c r="G76" s="64" t="s">
        <v>149</v>
      </c>
      <c r="H76" s="64" t="s">
        <v>150</v>
      </c>
      <c r="I76" s="64" t="s">
        <v>151</v>
      </c>
      <c r="J76" s="64" t="s">
        <v>149</v>
      </c>
      <c r="K76" s="64" t="s">
        <v>150</v>
      </c>
      <c r="L76" s="68" t="s">
        <v>151</v>
      </c>
    </row>
    <row r="77" ht="17.25" customHeight="1" spans="1:12">
      <c r="A77" s="16" t="s">
        <v>152</v>
      </c>
      <c r="B77" s="17">
        <v>368500</v>
      </c>
      <c r="C77" s="95"/>
      <c r="D77" s="95"/>
      <c r="E77" s="95"/>
      <c r="F77" s="96">
        <f t="shared" ref="F77:F80" si="8">10*LOG(3/((1/10^(C77/10))+(1/10^(D77/10))+(1/10^(E77/10))))</f>
        <v>0</v>
      </c>
      <c r="G77" s="97"/>
      <c r="H77" s="97"/>
      <c r="I77" s="97"/>
      <c r="J77" s="97"/>
      <c r="K77" s="97"/>
      <c r="L77" s="98"/>
    </row>
    <row r="78" ht="17.25" customHeight="1" spans="1:12">
      <c r="A78" s="16" t="s">
        <v>153</v>
      </c>
      <c r="B78" s="17">
        <v>531000</v>
      </c>
      <c r="C78" s="95"/>
      <c r="D78" s="95"/>
      <c r="E78" s="95"/>
      <c r="F78" s="96">
        <f t="shared" si="8"/>
        <v>0</v>
      </c>
      <c r="G78" s="97"/>
      <c r="H78" s="97"/>
      <c r="I78" s="97"/>
      <c r="J78" s="97"/>
      <c r="K78" s="97"/>
      <c r="L78" s="98"/>
    </row>
    <row r="79" ht="17.25" customHeight="1" spans="1:12">
      <c r="A79" s="16" t="s">
        <v>154</v>
      </c>
      <c r="B79" s="26">
        <v>650000</v>
      </c>
      <c r="C79" s="104">
        <v>-94.5778</v>
      </c>
      <c r="D79" s="104">
        <v>-94.1268</v>
      </c>
      <c r="E79" s="104">
        <v>-93.6855</v>
      </c>
      <c r="F79" s="19">
        <f t="shared" si="8"/>
        <v>-94.1453038291277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9">
        <v>0</v>
      </c>
    </row>
    <row r="80" ht="14.85" spans="1:12">
      <c r="A80" s="30" t="s">
        <v>155</v>
      </c>
      <c r="B80" s="31">
        <v>188500</v>
      </c>
      <c r="C80" s="95"/>
      <c r="D80" s="95"/>
      <c r="E80" s="95"/>
      <c r="F80" s="96">
        <f t="shared" si="8"/>
        <v>0</v>
      </c>
      <c r="G80" s="97"/>
      <c r="H80" s="97"/>
      <c r="I80" s="97"/>
      <c r="J80" s="97"/>
      <c r="K80" s="97"/>
      <c r="L80" s="98"/>
    </row>
    <row r="81" spans="1:12">
      <c r="A81"/>
      <c r="B81"/>
      <c r="C81"/>
      <c r="D81"/>
      <c r="E81"/>
      <c r="F81"/>
      <c r="G81"/>
      <c r="H81"/>
      <c r="I81"/>
      <c r="J81"/>
      <c r="K81"/>
      <c r="L81"/>
    </row>
    <row r="82" ht="19.8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9.65" customHeight="1" spans="1:12">
      <c r="A83" s="5" t="s">
        <v>101</v>
      </c>
      <c r="B83" s="6"/>
      <c r="C83" s="6"/>
      <c r="D83" s="6"/>
      <c r="E83" s="6"/>
      <c r="F83" s="6"/>
      <c r="G83" s="6"/>
      <c r="H83" s="6"/>
      <c r="I83" s="6"/>
      <c r="J83" s="6"/>
      <c r="K83" s="6"/>
      <c r="L83" s="7"/>
    </row>
    <row r="84" ht="22.35" customHeight="1" spans="1:12">
      <c r="A84" s="63" t="s">
        <v>143</v>
      </c>
      <c r="B84" s="64" t="s">
        <v>144</v>
      </c>
      <c r="C84" s="64" t="s">
        <v>145</v>
      </c>
      <c r="D84" s="64"/>
      <c r="E84" s="64"/>
      <c r="F84" s="65" t="s">
        <v>146</v>
      </c>
      <c r="G84" s="65" t="s">
        <v>147</v>
      </c>
      <c r="H84" s="65"/>
      <c r="I84" s="65"/>
      <c r="J84" s="65" t="s">
        <v>148</v>
      </c>
      <c r="K84" s="65"/>
      <c r="L84" s="66"/>
    </row>
    <row r="85" ht="17.25" customHeight="1" spans="1:12">
      <c r="A85" s="63"/>
      <c r="B85" s="64"/>
      <c r="C85" s="64" t="s">
        <v>149</v>
      </c>
      <c r="D85" s="64" t="s">
        <v>150</v>
      </c>
      <c r="E85" s="64" t="s">
        <v>151</v>
      </c>
      <c r="F85" s="65"/>
      <c r="G85" s="64" t="s">
        <v>149</v>
      </c>
      <c r="H85" s="64" t="s">
        <v>150</v>
      </c>
      <c r="I85" s="64" t="s">
        <v>151</v>
      </c>
      <c r="J85" s="64" t="s">
        <v>149</v>
      </c>
      <c r="K85" s="64" t="s">
        <v>150</v>
      </c>
      <c r="L85" s="68" t="s">
        <v>151</v>
      </c>
    </row>
    <row r="86" ht="17.25" customHeight="1" spans="1:12">
      <c r="A86" s="16" t="s">
        <v>152</v>
      </c>
      <c r="B86" s="17">
        <v>368500</v>
      </c>
      <c r="C86" s="18">
        <v>-100.707</v>
      </c>
      <c r="D86" s="18">
        <v>-100.051</v>
      </c>
      <c r="E86" s="18">
        <v>-98.6451</v>
      </c>
      <c r="F86" s="19">
        <f t="shared" ref="F86:F89" si="9">10*LOG(3/((1/10^(C86/10))+(1/10^(D86/10))+(1/10^(E86/10))))</f>
        <v>-99.883513282807</v>
      </c>
      <c r="G86" s="28">
        <v>0</v>
      </c>
      <c r="H86" s="28">
        <v>0</v>
      </c>
      <c r="I86" s="28">
        <v>0</v>
      </c>
      <c r="J86" s="28">
        <v>0</v>
      </c>
      <c r="K86" s="28">
        <v>0</v>
      </c>
      <c r="L86" s="29">
        <v>0</v>
      </c>
    </row>
    <row r="87" ht="17.25" customHeight="1" spans="1:12">
      <c r="A87" s="16" t="s">
        <v>153</v>
      </c>
      <c r="B87" s="17">
        <v>531000</v>
      </c>
      <c r="C87" s="22">
        <v>-100.464</v>
      </c>
      <c r="D87" s="22">
        <v>-101.773</v>
      </c>
      <c r="E87" s="22">
        <v>-100.374</v>
      </c>
      <c r="F87" s="19">
        <f t="shared" si="9"/>
        <v>-100.918861356862</v>
      </c>
      <c r="G87" s="28">
        <v>0</v>
      </c>
      <c r="H87" s="28">
        <v>0</v>
      </c>
      <c r="I87" s="28">
        <v>0</v>
      </c>
      <c r="J87" s="28">
        <v>0</v>
      </c>
      <c r="K87" s="28">
        <v>0</v>
      </c>
      <c r="L87" s="29">
        <v>0</v>
      </c>
    </row>
    <row r="88" spans="1:12">
      <c r="A88" s="16" t="s">
        <v>154</v>
      </c>
      <c r="B88" s="26">
        <v>650000</v>
      </c>
      <c r="C88" s="27">
        <v>-97.3237</v>
      </c>
      <c r="D88" s="27">
        <v>-96.3903</v>
      </c>
      <c r="E88" s="27">
        <v>-96.0949</v>
      </c>
      <c r="F88" s="19">
        <f t="shared" si="9"/>
        <v>-96.6351705121519</v>
      </c>
      <c r="G88" s="28">
        <v>0</v>
      </c>
      <c r="H88" s="28">
        <v>0</v>
      </c>
      <c r="I88" s="28">
        <v>0</v>
      </c>
      <c r="J88" s="28">
        <v>0</v>
      </c>
      <c r="K88" s="28">
        <v>0</v>
      </c>
      <c r="L88" s="29">
        <v>0</v>
      </c>
    </row>
    <row r="89" ht="14.85" spans="1:12">
      <c r="A89" s="30" t="s">
        <v>155</v>
      </c>
      <c r="B89" s="31">
        <v>188500</v>
      </c>
      <c r="C89" s="95"/>
      <c r="D89" s="95"/>
      <c r="E89" s="95"/>
      <c r="F89" s="96">
        <f t="shared" si="9"/>
        <v>0</v>
      </c>
      <c r="G89" s="97"/>
      <c r="H89" s="97"/>
      <c r="I89" s="97"/>
      <c r="J89" s="97"/>
      <c r="K89" s="97"/>
      <c r="L89" s="98"/>
    </row>
    <row r="90" ht="19.8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9.65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2.35" customHeight="1" spans="1:12">
      <c r="A92" s="5" t="s">
        <v>103</v>
      </c>
      <c r="B92" s="6"/>
      <c r="C92" s="6"/>
      <c r="D92" s="6"/>
      <c r="E92" s="6"/>
      <c r="F92" s="6"/>
      <c r="G92" s="6"/>
      <c r="H92" s="6"/>
      <c r="I92" s="6"/>
      <c r="J92" s="6"/>
      <c r="K92" s="6"/>
      <c r="L92" s="7"/>
    </row>
    <row r="93" ht="17.25" customHeight="1" spans="1:12">
      <c r="A93" s="63" t="s">
        <v>143</v>
      </c>
      <c r="B93" s="64" t="s">
        <v>144</v>
      </c>
      <c r="C93" s="64" t="s">
        <v>145</v>
      </c>
      <c r="D93" s="64"/>
      <c r="E93" s="64"/>
      <c r="F93" s="65" t="s">
        <v>146</v>
      </c>
      <c r="G93" s="65" t="s">
        <v>147</v>
      </c>
      <c r="H93" s="65"/>
      <c r="I93" s="65"/>
      <c r="J93" s="65" t="s">
        <v>148</v>
      </c>
      <c r="K93" s="65"/>
      <c r="L93" s="66"/>
    </row>
    <row r="94" ht="17.25" customHeight="1" spans="1:12">
      <c r="A94" s="63"/>
      <c r="B94" s="64"/>
      <c r="C94" s="64" t="s">
        <v>149</v>
      </c>
      <c r="D94" s="64" t="s">
        <v>150</v>
      </c>
      <c r="E94" s="64" t="s">
        <v>151</v>
      </c>
      <c r="F94" s="65"/>
      <c r="G94" s="64" t="s">
        <v>149</v>
      </c>
      <c r="H94" s="64" t="s">
        <v>150</v>
      </c>
      <c r="I94" s="64" t="s">
        <v>151</v>
      </c>
      <c r="J94" s="64" t="s">
        <v>149</v>
      </c>
      <c r="K94" s="64" t="s">
        <v>150</v>
      </c>
      <c r="L94" s="68" t="s">
        <v>151</v>
      </c>
    </row>
    <row r="95" ht="17.25" customHeight="1" spans="1:12">
      <c r="A95" s="16" t="s">
        <v>152</v>
      </c>
      <c r="B95" s="17">
        <v>368500</v>
      </c>
      <c r="C95" s="106">
        <v>-96.5833</v>
      </c>
      <c r="D95" s="18">
        <v>-96.844</v>
      </c>
      <c r="E95" s="18">
        <v>-94.8946</v>
      </c>
      <c r="F95" s="19">
        <f t="shared" ref="F95:F98" si="10">10*LOG(3/((1/10^(C95/10))+(1/10^(D95/10))+(1/10^(E95/10))))</f>
        <v>-96.1891351085604</v>
      </c>
      <c r="G95" s="28">
        <v>0</v>
      </c>
      <c r="H95" s="28">
        <v>0</v>
      </c>
      <c r="I95" s="28">
        <v>0</v>
      </c>
      <c r="J95" s="28">
        <v>0</v>
      </c>
      <c r="K95" s="28">
        <v>0</v>
      </c>
      <c r="L95" s="29">
        <v>0</v>
      </c>
    </row>
    <row r="96" spans="1:12">
      <c r="A96" s="16" t="s">
        <v>153</v>
      </c>
      <c r="B96" s="17">
        <v>531000</v>
      </c>
      <c r="C96" s="22">
        <v>-96.3554</v>
      </c>
      <c r="D96" s="22">
        <v>-96.3672</v>
      </c>
      <c r="E96" s="22">
        <v>-95.011</v>
      </c>
      <c r="F96" s="19">
        <f t="shared" si="10"/>
        <v>-95.9561274187175</v>
      </c>
      <c r="G96" s="28">
        <v>0</v>
      </c>
      <c r="H96" s="28">
        <v>0</v>
      </c>
      <c r="I96" s="28">
        <v>0</v>
      </c>
      <c r="J96" s="28">
        <v>0</v>
      </c>
      <c r="K96" s="28">
        <v>0</v>
      </c>
      <c r="L96" s="29">
        <v>0</v>
      </c>
    </row>
    <row r="97" spans="1:12">
      <c r="A97" s="16" t="s">
        <v>154</v>
      </c>
      <c r="B97" s="26">
        <v>650000</v>
      </c>
      <c r="C97" s="27">
        <v>-98.1846</v>
      </c>
      <c r="D97" s="27">
        <v>-99.2688</v>
      </c>
      <c r="E97" s="27">
        <v>-97.8725</v>
      </c>
      <c r="F97" s="19">
        <f t="shared" si="10"/>
        <v>-98.4841556851179</v>
      </c>
      <c r="G97" s="28">
        <v>0</v>
      </c>
      <c r="H97" s="28">
        <v>0</v>
      </c>
      <c r="I97" s="28">
        <v>0</v>
      </c>
      <c r="J97" s="28">
        <v>0</v>
      </c>
      <c r="K97" s="28">
        <v>0</v>
      </c>
      <c r="L97" s="29">
        <v>0</v>
      </c>
    </row>
    <row r="98" ht="19.8" customHeight="1" spans="1:12">
      <c r="A98" s="30" t="s">
        <v>155</v>
      </c>
      <c r="B98" s="31">
        <v>188500</v>
      </c>
      <c r="C98" s="32">
        <v>-91.6131</v>
      </c>
      <c r="D98" s="32">
        <v>-91.3511</v>
      </c>
      <c r="E98" s="32">
        <v>-89.0165</v>
      </c>
      <c r="F98" s="33">
        <f t="shared" si="10"/>
        <v>-90.806369479301</v>
      </c>
      <c r="G98" s="34">
        <v>0</v>
      </c>
      <c r="H98" s="34">
        <v>0</v>
      </c>
      <c r="I98" s="34">
        <v>0</v>
      </c>
      <c r="J98" s="34">
        <v>0</v>
      </c>
      <c r="K98" s="34">
        <v>0</v>
      </c>
      <c r="L98" s="35">
        <v>0</v>
      </c>
    </row>
    <row r="99" ht="29.65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2.35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ht="17.25" customHeight="1" spans="1:12">
      <c r="A101" s="5" t="s">
        <v>105</v>
      </c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7"/>
    </row>
    <row r="102" ht="17.25" customHeight="1" spans="1:12">
      <c r="A102" s="63" t="s">
        <v>143</v>
      </c>
      <c r="B102" s="64" t="s">
        <v>144</v>
      </c>
      <c r="C102" s="64" t="s">
        <v>145</v>
      </c>
      <c r="D102" s="64"/>
      <c r="E102" s="64"/>
      <c r="F102" s="65" t="s">
        <v>146</v>
      </c>
      <c r="G102" s="65" t="s">
        <v>147</v>
      </c>
      <c r="H102" s="65"/>
      <c r="I102" s="65"/>
      <c r="J102" s="65" t="s">
        <v>148</v>
      </c>
      <c r="K102" s="65"/>
      <c r="L102" s="66"/>
    </row>
    <row r="103" ht="17.25" customHeight="1" spans="1:12">
      <c r="A103" s="63"/>
      <c r="B103" s="64"/>
      <c r="C103" s="64" t="s">
        <v>149</v>
      </c>
      <c r="D103" s="64" t="s">
        <v>150</v>
      </c>
      <c r="E103" s="64" t="s">
        <v>151</v>
      </c>
      <c r="F103" s="65"/>
      <c r="G103" s="64" t="s">
        <v>149</v>
      </c>
      <c r="H103" s="64" t="s">
        <v>150</v>
      </c>
      <c r="I103" s="64" t="s">
        <v>151</v>
      </c>
      <c r="J103" s="64" t="s">
        <v>149</v>
      </c>
      <c r="K103" s="64" t="s">
        <v>150</v>
      </c>
      <c r="L103" s="68" t="s">
        <v>151</v>
      </c>
    </row>
    <row r="104" spans="1:12">
      <c r="A104" s="16" t="s">
        <v>152</v>
      </c>
      <c r="B104" s="17">
        <v>368500</v>
      </c>
      <c r="C104" s="95"/>
      <c r="D104" s="95"/>
      <c r="E104" s="95"/>
      <c r="F104" s="96">
        <f t="shared" ref="F104:F107" si="11">10*LOG(3/((1/10^(C104/10))+(1/10^(D104/10))+(1/10^(E104/10))))</f>
        <v>0</v>
      </c>
      <c r="G104" s="97"/>
      <c r="H104" s="97"/>
      <c r="I104" s="97"/>
      <c r="J104" s="97"/>
      <c r="K104" s="97"/>
      <c r="L104" s="98"/>
    </row>
    <row r="105" spans="1:12">
      <c r="A105" s="16" t="s">
        <v>153</v>
      </c>
      <c r="B105" s="17">
        <v>531000</v>
      </c>
      <c r="C105" s="95"/>
      <c r="D105" s="95"/>
      <c r="E105" s="95"/>
      <c r="F105" s="96">
        <f t="shared" si="11"/>
        <v>0</v>
      </c>
      <c r="G105" s="97"/>
      <c r="H105" s="97"/>
      <c r="I105" s="97"/>
      <c r="J105" s="97"/>
      <c r="K105" s="97"/>
      <c r="L105" s="98"/>
    </row>
    <row r="106" ht="19.8" customHeight="1" spans="1:12">
      <c r="A106" s="16" t="s">
        <v>154</v>
      </c>
      <c r="B106" s="26">
        <v>650000</v>
      </c>
      <c r="C106" s="27">
        <v>-101.952</v>
      </c>
      <c r="D106" s="27">
        <v>-101.127</v>
      </c>
      <c r="E106" s="27">
        <v>-100.031</v>
      </c>
      <c r="F106" s="19">
        <f t="shared" si="11"/>
        <v>-101.10692921263</v>
      </c>
      <c r="G106" s="28">
        <v>0</v>
      </c>
      <c r="H106" s="28">
        <v>0</v>
      </c>
      <c r="I106" s="28">
        <v>0</v>
      </c>
      <c r="J106" s="28">
        <v>0</v>
      </c>
      <c r="K106" s="28">
        <v>0</v>
      </c>
      <c r="L106" s="29">
        <v>0</v>
      </c>
    </row>
    <row r="107" ht="29.65" customHeight="1" spans="1:12">
      <c r="A107" s="30" t="s">
        <v>155</v>
      </c>
      <c r="B107" s="31">
        <v>188500</v>
      </c>
      <c r="C107" s="95"/>
      <c r="D107" s="95"/>
      <c r="E107" s="95"/>
      <c r="F107" s="96">
        <f t="shared" si="11"/>
        <v>0</v>
      </c>
      <c r="G107" s="97"/>
      <c r="H107" s="97"/>
      <c r="I107" s="97"/>
      <c r="J107" s="97"/>
      <c r="K107" s="97"/>
      <c r="L107" s="98"/>
    </row>
    <row r="108" ht="22.35" customHeight="1" spans="1:12">
      <c r="A108"/>
      <c r="B108"/>
      <c r="C108"/>
      <c r="D108"/>
      <c r="E108"/>
      <c r="F108"/>
      <c r="G108"/>
      <c r="H108"/>
      <c r="I108"/>
      <c r="J108"/>
      <c r="K108"/>
      <c r="L108"/>
    </row>
    <row r="109" ht="17.25" customHeight="1" spans="1:12">
      <c r="A109"/>
      <c r="B109"/>
      <c r="C109"/>
      <c r="D109"/>
      <c r="E109"/>
      <c r="F109"/>
      <c r="G109"/>
      <c r="H109"/>
      <c r="I109"/>
      <c r="J109"/>
      <c r="K109"/>
      <c r="L109"/>
    </row>
    <row r="110" ht="17.25" customHeight="1" spans="1:12">
      <c r="A110" s="5" t="s">
        <v>107</v>
      </c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7"/>
    </row>
    <row r="111" ht="17.25" customHeight="1" spans="1:12">
      <c r="A111" s="63" t="s">
        <v>143</v>
      </c>
      <c r="B111" s="64" t="s">
        <v>144</v>
      </c>
      <c r="C111" s="64" t="s">
        <v>145</v>
      </c>
      <c r="D111" s="64"/>
      <c r="E111" s="64"/>
      <c r="F111" s="65" t="s">
        <v>146</v>
      </c>
      <c r="G111" s="65" t="s">
        <v>147</v>
      </c>
      <c r="H111" s="65"/>
      <c r="I111" s="65"/>
      <c r="J111" s="65" t="s">
        <v>148</v>
      </c>
      <c r="K111" s="65"/>
      <c r="L111" s="66"/>
    </row>
    <row r="112" spans="1:12">
      <c r="A112" s="63"/>
      <c r="B112" s="64"/>
      <c r="C112" s="64" t="s">
        <v>149</v>
      </c>
      <c r="D112" s="64" t="s">
        <v>150</v>
      </c>
      <c r="E112" s="64" t="s">
        <v>151</v>
      </c>
      <c r="F112" s="65"/>
      <c r="G112" s="64" t="s">
        <v>149</v>
      </c>
      <c r="H112" s="64" t="s">
        <v>150</v>
      </c>
      <c r="I112" s="64" t="s">
        <v>151</v>
      </c>
      <c r="J112" s="64" t="s">
        <v>149</v>
      </c>
      <c r="K112" s="64" t="s">
        <v>150</v>
      </c>
      <c r="L112" s="68" t="s">
        <v>151</v>
      </c>
    </row>
    <row r="113" spans="1:12">
      <c r="A113" s="16" t="s">
        <v>152</v>
      </c>
      <c r="B113" s="17">
        <v>368500</v>
      </c>
      <c r="C113" s="95"/>
      <c r="D113" s="95"/>
      <c r="E113" s="95"/>
      <c r="F113" s="96">
        <f t="shared" ref="F113:F116" si="12">10*LOG(3/((1/10^(C113/10))+(1/10^(D113/10))+(1/10^(E113/10))))</f>
        <v>0</v>
      </c>
      <c r="G113" s="97"/>
      <c r="H113" s="97"/>
      <c r="I113" s="97"/>
      <c r="J113" s="97"/>
      <c r="K113" s="97"/>
      <c r="L113" s="98"/>
    </row>
    <row r="114" ht="19.8" customHeight="1" spans="1:12">
      <c r="A114" s="16" t="s">
        <v>153</v>
      </c>
      <c r="B114" s="17">
        <v>531000</v>
      </c>
      <c r="C114" s="95"/>
      <c r="D114" s="95"/>
      <c r="E114" s="95"/>
      <c r="F114" s="96">
        <f t="shared" si="12"/>
        <v>0</v>
      </c>
      <c r="G114" s="97"/>
      <c r="H114" s="97"/>
      <c r="I114" s="97"/>
      <c r="J114" s="97"/>
      <c r="K114" s="97"/>
      <c r="L114" s="98"/>
    </row>
    <row r="115" ht="29.65" customHeight="1" spans="1:12">
      <c r="A115" s="16" t="s">
        <v>154</v>
      </c>
      <c r="B115" s="26">
        <v>650000</v>
      </c>
      <c r="C115" s="27">
        <v>-98.9047</v>
      </c>
      <c r="D115" s="27">
        <v>-99.2078</v>
      </c>
      <c r="E115" s="27">
        <v>-97.7846</v>
      </c>
      <c r="F115" s="19">
        <f t="shared" si="12"/>
        <v>-98.6742295956933</v>
      </c>
      <c r="G115" s="28">
        <v>0</v>
      </c>
      <c r="H115" s="28">
        <v>0</v>
      </c>
      <c r="I115" s="28">
        <v>0</v>
      </c>
      <c r="J115" s="28">
        <v>0</v>
      </c>
      <c r="K115" s="28">
        <v>0</v>
      </c>
      <c r="L115" s="29">
        <v>0</v>
      </c>
    </row>
    <row r="116" ht="22.35" customHeight="1" spans="1:12">
      <c r="A116" s="30" t="s">
        <v>155</v>
      </c>
      <c r="B116" s="31">
        <v>188500</v>
      </c>
      <c r="C116" s="95"/>
      <c r="D116" s="95"/>
      <c r="E116" s="95"/>
      <c r="F116" s="96">
        <f t="shared" si="12"/>
        <v>0</v>
      </c>
      <c r="G116" s="97"/>
      <c r="H116" s="97"/>
      <c r="I116" s="97"/>
      <c r="J116" s="97"/>
      <c r="K116" s="97"/>
      <c r="L116" s="98"/>
    </row>
    <row r="117" ht="17.25" customHeight="1" spans="1:12">
      <c r="A117"/>
      <c r="B117"/>
      <c r="C117"/>
      <c r="D117"/>
      <c r="E117"/>
      <c r="F117"/>
      <c r="G117"/>
      <c r="H117"/>
      <c r="I117"/>
      <c r="J117"/>
      <c r="K117"/>
      <c r="L117"/>
    </row>
    <row r="118" ht="17.25" customHeight="1" spans="1:12">
      <c r="A118"/>
      <c r="B118"/>
      <c r="C118"/>
      <c r="D118"/>
      <c r="E118"/>
      <c r="F118"/>
      <c r="G118"/>
      <c r="H118"/>
      <c r="I118"/>
      <c r="J118"/>
      <c r="K118"/>
      <c r="L118"/>
    </row>
    <row r="119" ht="17.25" customHeight="1" spans="1:12">
      <c r="A119" s="5" t="s">
        <v>109</v>
      </c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7"/>
    </row>
    <row r="120" ht="16.3" spans="1:12">
      <c r="A120" s="63" t="s">
        <v>143</v>
      </c>
      <c r="B120" s="64" t="s">
        <v>144</v>
      </c>
      <c r="C120" s="64" t="s">
        <v>145</v>
      </c>
      <c r="D120" s="64"/>
      <c r="E120" s="64"/>
      <c r="F120" s="65" t="s">
        <v>146</v>
      </c>
      <c r="G120" s="65" t="s">
        <v>147</v>
      </c>
      <c r="H120" s="65"/>
      <c r="I120" s="65"/>
      <c r="J120" s="65" t="s">
        <v>148</v>
      </c>
      <c r="K120" s="65"/>
      <c r="L120" s="66"/>
    </row>
    <row r="121" spans="1:12">
      <c r="A121" s="63"/>
      <c r="B121" s="64"/>
      <c r="C121" s="64" t="s">
        <v>149</v>
      </c>
      <c r="D121" s="64" t="s">
        <v>150</v>
      </c>
      <c r="E121" s="64" t="s">
        <v>151</v>
      </c>
      <c r="F121" s="65"/>
      <c r="G121" s="64" t="s">
        <v>149</v>
      </c>
      <c r="H121" s="64" t="s">
        <v>150</v>
      </c>
      <c r="I121" s="64" t="s">
        <v>151</v>
      </c>
      <c r="J121" s="64" t="s">
        <v>149</v>
      </c>
      <c r="K121" s="64" t="s">
        <v>150</v>
      </c>
      <c r="L121" s="68" t="s">
        <v>151</v>
      </c>
    </row>
    <row r="122" spans="1:12">
      <c r="A122" s="16" t="s">
        <v>152</v>
      </c>
      <c r="B122" s="17">
        <v>368500</v>
      </c>
      <c r="C122" s="107">
        <v>-102.789</v>
      </c>
      <c r="D122" s="108">
        <v>-102.779</v>
      </c>
      <c r="E122" s="108">
        <v>-99.3592</v>
      </c>
      <c r="F122" s="109">
        <f t="shared" ref="F122:F125" si="13">10*LOG(3/((1/10^(C122/10))+(1/10^(D122/10))+(1/10^(E122/10))))</f>
        <v>-101.912394447175</v>
      </c>
      <c r="G122" s="28">
        <v>0</v>
      </c>
      <c r="H122" s="28">
        <v>0</v>
      </c>
      <c r="I122" s="28">
        <v>0</v>
      </c>
      <c r="J122" s="28">
        <v>0</v>
      </c>
      <c r="K122" s="28">
        <v>0</v>
      </c>
      <c r="L122" s="29">
        <v>0</v>
      </c>
    </row>
    <row r="123" spans="1:12">
      <c r="A123" s="16" t="s">
        <v>153</v>
      </c>
      <c r="B123" s="17">
        <v>531000</v>
      </c>
      <c r="C123" s="110">
        <v>-102.597</v>
      </c>
      <c r="D123" s="110">
        <v>-102.639</v>
      </c>
      <c r="E123" s="110">
        <v>-100.769</v>
      </c>
      <c r="F123" s="109">
        <f t="shared" si="13"/>
        <v>-102.084658127181</v>
      </c>
      <c r="G123" s="28">
        <v>0</v>
      </c>
      <c r="H123" s="28">
        <v>0</v>
      </c>
      <c r="I123" s="28">
        <v>0</v>
      </c>
      <c r="J123" s="28">
        <v>0</v>
      </c>
      <c r="K123" s="28">
        <v>0</v>
      </c>
      <c r="L123" s="29">
        <v>0</v>
      </c>
    </row>
    <row r="124" ht="14.85" spans="1:12">
      <c r="A124" s="16" t="s">
        <v>154</v>
      </c>
      <c r="B124" s="26">
        <v>650000</v>
      </c>
      <c r="C124" s="32">
        <v>-98.7141</v>
      </c>
      <c r="D124" s="32">
        <v>-98.1229</v>
      </c>
      <c r="E124" s="32">
        <v>-96.7808</v>
      </c>
      <c r="F124" s="33">
        <f t="shared" si="13"/>
        <v>-97.9455946677995</v>
      </c>
      <c r="G124" s="28">
        <v>0</v>
      </c>
      <c r="H124" s="28">
        <v>0</v>
      </c>
      <c r="I124" s="28">
        <v>0</v>
      </c>
      <c r="J124" s="28">
        <v>0</v>
      </c>
      <c r="K124" s="28">
        <v>0</v>
      </c>
      <c r="L124" s="29">
        <v>0</v>
      </c>
    </row>
    <row r="125" ht="14.85" spans="1:12">
      <c r="A125" s="30" t="s">
        <v>155</v>
      </c>
      <c r="B125" s="31">
        <v>188500</v>
      </c>
      <c r="C125" s="111">
        <v>-90.5529</v>
      </c>
      <c r="D125" s="111">
        <v>-90.0913</v>
      </c>
      <c r="E125" s="111">
        <v>-86.3342</v>
      </c>
      <c r="F125" s="112">
        <f t="shared" si="13"/>
        <v>-89.3566948827442</v>
      </c>
      <c r="G125" s="34">
        <v>0</v>
      </c>
      <c r="H125" s="34">
        <v>0</v>
      </c>
      <c r="I125" s="34">
        <v>0</v>
      </c>
      <c r="J125" s="34">
        <v>0</v>
      </c>
      <c r="K125" s="34">
        <v>0</v>
      </c>
      <c r="L125" s="35">
        <v>0</v>
      </c>
    </row>
    <row r="126" spans="1:12">
      <c r="A126"/>
      <c r="B126"/>
      <c r="C126"/>
      <c r="D126"/>
      <c r="E126"/>
      <c r="F126"/>
      <c r="G126"/>
      <c r="H126"/>
      <c r="I126"/>
      <c r="J126"/>
      <c r="K126"/>
      <c r="L126"/>
    </row>
    <row r="127" ht="14.85" spans="1:12">
      <c r="A127"/>
      <c r="B127"/>
      <c r="C127"/>
      <c r="D127"/>
      <c r="E127"/>
      <c r="F127"/>
      <c r="G127"/>
      <c r="H127"/>
      <c r="I127"/>
      <c r="J127"/>
      <c r="K127"/>
      <c r="L127"/>
    </row>
    <row r="128" ht="15.4" spans="1:12">
      <c r="A128" s="5" t="s">
        <v>111</v>
      </c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7"/>
    </row>
    <row r="129" ht="16.3" spans="1:12">
      <c r="A129" s="63" t="s">
        <v>143</v>
      </c>
      <c r="B129" s="64" t="s">
        <v>144</v>
      </c>
      <c r="C129" s="64" t="s">
        <v>145</v>
      </c>
      <c r="D129" s="64"/>
      <c r="E129" s="64"/>
      <c r="F129" s="65" t="s">
        <v>146</v>
      </c>
      <c r="G129" s="65" t="s">
        <v>147</v>
      </c>
      <c r="H129" s="65"/>
      <c r="I129" s="65"/>
      <c r="J129" s="65" t="s">
        <v>148</v>
      </c>
      <c r="K129" s="65"/>
      <c r="L129" s="66"/>
    </row>
    <row r="130" spans="1:12">
      <c r="A130" s="63"/>
      <c r="B130" s="64"/>
      <c r="C130" s="64" t="s">
        <v>149</v>
      </c>
      <c r="D130" s="64" t="s">
        <v>150</v>
      </c>
      <c r="E130" s="64" t="s">
        <v>151</v>
      </c>
      <c r="F130" s="65"/>
      <c r="G130" s="64" t="s">
        <v>149</v>
      </c>
      <c r="H130" s="64" t="s">
        <v>150</v>
      </c>
      <c r="I130" s="64" t="s">
        <v>151</v>
      </c>
      <c r="J130" s="64" t="s">
        <v>149</v>
      </c>
      <c r="K130" s="64" t="s">
        <v>150</v>
      </c>
      <c r="L130" s="68" t="s">
        <v>151</v>
      </c>
    </row>
    <row r="131" spans="1:12">
      <c r="A131" s="16" t="s">
        <v>152</v>
      </c>
      <c r="B131" s="17">
        <v>368500</v>
      </c>
      <c r="C131" s="95"/>
      <c r="D131" s="95"/>
      <c r="E131" s="95"/>
      <c r="F131" s="96">
        <f t="shared" ref="F131:F134" si="14">10*LOG(3/((1/10^(C131/10))+(1/10^(D131/10))+(1/10^(E131/10))))</f>
        <v>0</v>
      </c>
      <c r="G131" s="97"/>
      <c r="H131" s="97"/>
      <c r="I131" s="97"/>
      <c r="J131" s="97"/>
      <c r="K131" s="97"/>
      <c r="L131" s="98"/>
    </row>
    <row r="132" spans="1:12">
      <c r="A132" s="16" t="s">
        <v>153</v>
      </c>
      <c r="B132" s="17">
        <v>531000</v>
      </c>
      <c r="C132" s="100"/>
      <c r="D132" s="100"/>
      <c r="E132" s="100"/>
      <c r="F132" s="96">
        <f t="shared" si="14"/>
        <v>0</v>
      </c>
      <c r="G132" s="101"/>
      <c r="H132" s="101"/>
      <c r="I132" s="101"/>
      <c r="J132" s="101"/>
      <c r="K132" s="101"/>
      <c r="L132" s="102"/>
    </row>
    <row r="133" spans="1:12">
      <c r="A133" s="16" t="s">
        <v>154</v>
      </c>
      <c r="B133" s="26">
        <v>650000</v>
      </c>
      <c r="C133" s="113">
        <v>-98.7815</v>
      </c>
      <c r="D133" s="113"/>
      <c r="E133" s="113"/>
      <c r="F133" s="96">
        <f t="shared" si="14"/>
        <v>-94.0102874539533</v>
      </c>
      <c r="G133" s="114"/>
      <c r="H133" s="114"/>
      <c r="I133" s="114"/>
      <c r="J133" s="114"/>
      <c r="K133" s="114"/>
      <c r="L133" s="115"/>
    </row>
    <row r="134" ht="14.85" spans="1:12">
      <c r="A134" s="30" t="s">
        <v>155</v>
      </c>
      <c r="B134" s="31">
        <v>188500</v>
      </c>
      <c r="C134" s="32">
        <v>-97.4753</v>
      </c>
      <c r="D134" s="32">
        <v>-97.6065</v>
      </c>
      <c r="E134" s="111">
        <v>-93.0667</v>
      </c>
      <c r="F134" s="33">
        <f t="shared" si="14"/>
        <v>-96.4935700757728</v>
      </c>
      <c r="G134" s="34">
        <v>0</v>
      </c>
      <c r="H134" s="34">
        <v>0</v>
      </c>
      <c r="I134" s="34">
        <v>0</v>
      </c>
      <c r="J134" s="34">
        <v>0</v>
      </c>
      <c r="K134" s="34">
        <v>0</v>
      </c>
      <c r="L134" s="35">
        <v>0</v>
      </c>
    </row>
    <row r="135" spans="1:12">
      <c r="A135"/>
      <c r="B135"/>
      <c r="C135"/>
      <c r="D135"/>
      <c r="E135"/>
      <c r="F135"/>
      <c r="G135"/>
      <c r="H135"/>
      <c r="I135"/>
      <c r="J135"/>
      <c r="K135"/>
      <c r="L135"/>
    </row>
    <row r="136" ht="14.85" spans="1:12">
      <c r="A136"/>
      <c r="B136"/>
      <c r="C136"/>
      <c r="D136"/>
      <c r="E136"/>
      <c r="F136"/>
      <c r="G136"/>
      <c r="H136"/>
      <c r="I136"/>
      <c r="J136"/>
      <c r="K136"/>
      <c r="L136"/>
    </row>
    <row r="137" ht="15.4" spans="1:12">
      <c r="A137" s="5" t="s">
        <v>113</v>
      </c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7"/>
    </row>
    <row r="138" ht="16.3" spans="1:12">
      <c r="A138" s="63" t="s">
        <v>143</v>
      </c>
      <c r="B138" s="64" t="s">
        <v>144</v>
      </c>
      <c r="C138" s="64" t="s">
        <v>145</v>
      </c>
      <c r="D138" s="64"/>
      <c r="E138" s="64"/>
      <c r="F138" s="65" t="s">
        <v>146</v>
      </c>
      <c r="G138" s="65" t="s">
        <v>147</v>
      </c>
      <c r="H138" s="65"/>
      <c r="I138" s="65"/>
      <c r="J138" s="65" t="s">
        <v>148</v>
      </c>
      <c r="K138" s="65"/>
      <c r="L138" s="66"/>
    </row>
    <row r="139" spans="1:12">
      <c r="A139" s="63"/>
      <c r="B139" s="64"/>
      <c r="C139" s="64" t="s">
        <v>149</v>
      </c>
      <c r="D139" s="64" t="s">
        <v>150</v>
      </c>
      <c r="E139" s="64" t="s">
        <v>151</v>
      </c>
      <c r="F139" s="65"/>
      <c r="G139" s="64" t="s">
        <v>149</v>
      </c>
      <c r="H139" s="64" t="s">
        <v>150</v>
      </c>
      <c r="I139" s="64" t="s">
        <v>151</v>
      </c>
      <c r="J139" s="64" t="s">
        <v>149</v>
      </c>
      <c r="K139" s="64" t="s">
        <v>150</v>
      </c>
      <c r="L139" s="68" t="s">
        <v>151</v>
      </c>
    </row>
    <row r="140" spans="1:12">
      <c r="A140" s="16" t="s">
        <v>152</v>
      </c>
      <c r="B140" s="17">
        <v>368500</v>
      </c>
      <c r="C140" s="18">
        <v>-100.494</v>
      </c>
      <c r="D140" s="18">
        <v>-100.053</v>
      </c>
      <c r="E140" s="18">
        <v>-96.7707</v>
      </c>
      <c r="F140" s="19">
        <f t="shared" ref="F140:F143" si="15">10*LOG(3/((1/10^(C140/10))+(1/10^(D140/10))+(1/10^(E140/10))))</f>
        <v>-99.3921292805246</v>
      </c>
      <c r="G140" s="28">
        <v>0</v>
      </c>
      <c r="H140" s="28">
        <v>0</v>
      </c>
      <c r="I140" s="28">
        <v>0</v>
      </c>
      <c r="J140" s="28">
        <v>0</v>
      </c>
      <c r="K140" s="28">
        <v>0</v>
      </c>
      <c r="L140" s="29">
        <v>0</v>
      </c>
    </row>
    <row r="141" spans="1:12">
      <c r="A141" s="16" t="s">
        <v>153</v>
      </c>
      <c r="B141" s="17">
        <v>531000</v>
      </c>
      <c r="C141" s="22">
        <v>-101.579</v>
      </c>
      <c r="D141" s="22">
        <v>-101.208</v>
      </c>
      <c r="E141" s="22">
        <v>-98.8427</v>
      </c>
      <c r="F141" s="19">
        <f t="shared" si="15"/>
        <v>-100.700658750106</v>
      </c>
      <c r="G141" s="28">
        <v>0</v>
      </c>
      <c r="H141" s="28">
        <v>0</v>
      </c>
      <c r="I141" s="28">
        <v>0</v>
      </c>
      <c r="J141" s="28">
        <v>0</v>
      </c>
      <c r="K141" s="28">
        <v>0</v>
      </c>
      <c r="L141" s="29">
        <v>0</v>
      </c>
    </row>
    <row r="142" ht="14.85" spans="1:12">
      <c r="A142" s="16" t="s">
        <v>154</v>
      </c>
      <c r="B142" s="26">
        <v>650000</v>
      </c>
      <c r="C142" s="32">
        <v>-99.33</v>
      </c>
      <c r="D142" s="27">
        <v>-99.8654</v>
      </c>
      <c r="E142" s="27">
        <v>-97.7664</v>
      </c>
      <c r="F142" s="19">
        <f t="shared" si="15"/>
        <v>-99.0748949843568</v>
      </c>
      <c r="G142" s="28">
        <v>0</v>
      </c>
      <c r="H142" s="28">
        <v>0</v>
      </c>
      <c r="I142" s="28">
        <v>0</v>
      </c>
      <c r="J142" s="28">
        <v>0</v>
      </c>
      <c r="K142" s="28">
        <v>0</v>
      </c>
      <c r="L142" s="29">
        <v>0</v>
      </c>
    </row>
    <row r="143" ht="14.85" spans="1:12">
      <c r="A143" s="30" t="s">
        <v>155</v>
      </c>
      <c r="B143" s="31">
        <v>188500</v>
      </c>
      <c r="C143" s="32">
        <v>-98.981</v>
      </c>
      <c r="D143" s="32">
        <v>-98.5741</v>
      </c>
      <c r="E143" s="32">
        <v>-93.5593</v>
      </c>
      <c r="F143" s="33">
        <f t="shared" si="15"/>
        <v>-97.6291330265443</v>
      </c>
      <c r="G143" s="34">
        <v>0</v>
      </c>
      <c r="H143" s="34">
        <v>0</v>
      </c>
      <c r="I143" s="34">
        <v>0</v>
      </c>
      <c r="J143" s="34">
        <v>0</v>
      </c>
      <c r="K143" s="34">
        <v>0</v>
      </c>
      <c r="L143" s="35">
        <v>0</v>
      </c>
    </row>
    <row r="144" spans="1:12">
      <c r="A144"/>
      <c r="B144"/>
      <c r="C144"/>
      <c r="D144"/>
      <c r="E144"/>
      <c r="F144"/>
      <c r="G144"/>
      <c r="H144"/>
      <c r="I144"/>
      <c r="J144"/>
      <c r="K144"/>
      <c r="L144"/>
    </row>
    <row r="145" ht="14.85" spans="1:12">
      <c r="A145"/>
      <c r="B145"/>
      <c r="C145"/>
      <c r="D145"/>
      <c r="E145"/>
      <c r="F145"/>
      <c r="G145"/>
      <c r="H145"/>
      <c r="I145"/>
      <c r="J145"/>
      <c r="K145"/>
      <c r="L145"/>
    </row>
    <row r="146" ht="15.4" spans="1:12">
      <c r="A146" s="5" t="s">
        <v>115</v>
      </c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7"/>
    </row>
    <row r="147" ht="16.3" spans="1:12">
      <c r="A147" s="63" t="s">
        <v>143</v>
      </c>
      <c r="B147" s="64" t="s">
        <v>144</v>
      </c>
      <c r="C147" s="64" t="s">
        <v>145</v>
      </c>
      <c r="D147" s="64"/>
      <c r="E147" s="64"/>
      <c r="F147" s="65" t="s">
        <v>146</v>
      </c>
      <c r="G147" s="65" t="s">
        <v>147</v>
      </c>
      <c r="H147" s="65"/>
      <c r="I147" s="65"/>
      <c r="J147" s="65" t="s">
        <v>148</v>
      </c>
      <c r="K147" s="65"/>
      <c r="L147" s="66"/>
    </row>
    <row r="148" spans="1:12">
      <c r="A148" s="63"/>
      <c r="B148" s="64"/>
      <c r="C148" s="64" t="s">
        <v>149</v>
      </c>
      <c r="D148" s="64" t="s">
        <v>150</v>
      </c>
      <c r="E148" s="64" t="s">
        <v>151</v>
      </c>
      <c r="F148" s="65"/>
      <c r="G148" s="64" t="s">
        <v>149</v>
      </c>
      <c r="H148" s="64" t="s">
        <v>150</v>
      </c>
      <c r="I148" s="64" t="s">
        <v>151</v>
      </c>
      <c r="J148" s="64" t="s">
        <v>149</v>
      </c>
      <c r="K148" s="64" t="s">
        <v>150</v>
      </c>
      <c r="L148" s="68" t="s">
        <v>151</v>
      </c>
    </row>
    <row r="149" spans="1:12">
      <c r="A149" s="16" t="s">
        <v>152</v>
      </c>
      <c r="B149" s="17">
        <v>368500</v>
      </c>
      <c r="C149" s="108">
        <v>-99.8692</v>
      </c>
      <c r="D149" s="108">
        <v>-99.4184</v>
      </c>
      <c r="E149" s="108">
        <v>-96.7594</v>
      </c>
      <c r="F149" s="19">
        <f t="shared" ref="F149:F152" si="16">10*LOG(3/((1/10^(C149/10))+(1/10^(D149/10))+(1/10^(E149/10))))</f>
        <v>-98.882111722263</v>
      </c>
      <c r="G149" s="28">
        <v>0</v>
      </c>
      <c r="H149" s="28">
        <v>0</v>
      </c>
      <c r="I149" s="28">
        <v>0</v>
      </c>
      <c r="J149" s="28">
        <v>0</v>
      </c>
      <c r="K149" s="28">
        <v>0</v>
      </c>
      <c r="L149" s="29">
        <v>0</v>
      </c>
    </row>
    <row r="150" spans="1:12">
      <c r="A150" s="16" t="s">
        <v>153</v>
      </c>
      <c r="B150" s="17">
        <v>531000</v>
      </c>
      <c r="C150" s="110">
        <v>-100.09</v>
      </c>
      <c r="D150" s="110">
        <v>-100.536</v>
      </c>
      <c r="E150" s="110">
        <v>-99.4755</v>
      </c>
      <c r="F150" s="19">
        <f t="shared" si="16"/>
        <v>-100.055429309678</v>
      </c>
      <c r="G150" s="28">
        <v>0</v>
      </c>
      <c r="H150" s="28">
        <v>0</v>
      </c>
      <c r="I150" s="28">
        <v>0</v>
      </c>
      <c r="J150" s="28">
        <v>0</v>
      </c>
      <c r="K150" s="28">
        <v>0</v>
      </c>
      <c r="L150" s="29">
        <v>0</v>
      </c>
    </row>
    <row r="151" spans="1:12">
      <c r="A151" s="16" t="s">
        <v>154</v>
      </c>
      <c r="B151" s="26">
        <v>650000</v>
      </c>
      <c r="C151" s="113"/>
      <c r="D151" s="113"/>
      <c r="E151" s="113"/>
      <c r="F151" s="96">
        <f t="shared" si="16"/>
        <v>0</v>
      </c>
      <c r="G151" s="114"/>
      <c r="H151" s="114"/>
      <c r="I151" s="114"/>
      <c r="J151" s="114"/>
      <c r="K151" s="114"/>
      <c r="L151" s="115"/>
    </row>
    <row r="152" ht="14.85" spans="1:12">
      <c r="A152" s="30" t="s">
        <v>155</v>
      </c>
      <c r="B152" s="31">
        <v>188500</v>
      </c>
      <c r="C152" s="95"/>
      <c r="D152" s="95"/>
      <c r="E152" s="95"/>
      <c r="F152" s="96">
        <f t="shared" si="16"/>
        <v>0</v>
      </c>
      <c r="G152" s="97"/>
      <c r="H152" s="97"/>
      <c r="I152" s="97"/>
      <c r="J152" s="97"/>
      <c r="K152" s="97"/>
      <c r="L152" s="98"/>
    </row>
    <row r="153" spans="1:12">
      <c r="A153"/>
      <c r="B153"/>
      <c r="C153"/>
      <c r="D153"/>
      <c r="E153"/>
      <c r="F153"/>
      <c r="G153"/>
      <c r="H153"/>
      <c r="I153"/>
      <c r="J153"/>
      <c r="K153"/>
      <c r="L153"/>
    </row>
    <row r="154" ht="14.85" spans="1:12">
      <c r="A154"/>
      <c r="B154"/>
      <c r="C154"/>
      <c r="D154"/>
      <c r="E154"/>
      <c r="F154"/>
      <c r="G154"/>
      <c r="H154"/>
      <c r="I154"/>
      <c r="J154"/>
      <c r="K154"/>
      <c r="L154"/>
    </row>
    <row r="155" ht="15.4" spans="1:12">
      <c r="A155" s="5" t="s">
        <v>117</v>
      </c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7"/>
    </row>
    <row r="156" ht="16.3" spans="1:12">
      <c r="A156" s="63" t="s">
        <v>143</v>
      </c>
      <c r="B156" s="64" t="s">
        <v>144</v>
      </c>
      <c r="C156" s="64" t="s">
        <v>145</v>
      </c>
      <c r="D156" s="64"/>
      <c r="E156" s="64"/>
      <c r="F156" s="65" t="s">
        <v>146</v>
      </c>
      <c r="G156" s="65" t="s">
        <v>147</v>
      </c>
      <c r="H156" s="65"/>
      <c r="I156" s="65"/>
      <c r="J156" s="65" t="s">
        <v>148</v>
      </c>
      <c r="K156" s="65"/>
      <c r="L156" s="66"/>
    </row>
    <row r="157" spans="1:12">
      <c r="A157" s="63"/>
      <c r="B157" s="64"/>
      <c r="C157" s="64" t="s">
        <v>149</v>
      </c>
      <c r="D157" s="64" t="s">
        <v>150</v>
      </c>
      <c r="E157" s="64" t="s">
        <v>151</v>
      </c>
      <c r="F157" s="65"/>
      <c r="G157" s="64" t="s">
        <v>149</v>
      </c>
      <c r="H157" s="64" t="s">
        <v>150</v>
      </c>
      <c r="I157" s="64" t="s">
        <v>151</v>
      </c>
      <c r="J157" s="64" t="s">
        <v>149</v>
      </c>
      <c r="K157" s="64" t="s">
        <v>150</v>
      </c>
      <c r="L157" s="68" t="s">
        <v>151</v>
      </c>
    </row>
    <row r="158" spans="1:12">
      <c r="A158" s="16" t="s">
        <v>152</v>
      </c>
      <c r="B158" s="17">
        <v>368500</v>
      </c>
      <c r="C158" s="108">
        <v>-99.7283</v>
      </c>
      <c r="D158" s="108">
        <v>-99.1319</v>
      </c>
      <c r="E158" s="18">
        <v>-96.7085</v>
      </c>
      <c r="F158" s="19">
        <f t="shared" ref="F158:F161" si="17">10*LOG(3/((1/10^(C158/10))+(1/10^(D158/10))+(1/10^(E158/10))))</f>
        <v>-98.7056580159153</v>
      </c>
      <c r="G158" s="28">
        <v>0</v>
      </c>
      <c r="H158" s="28">
        <v>0</v>
      </c>
      <c r="I158" s="28">
        <v>0</v>
      </c>
      <c r="J158" s="28">
        <v>0</v>
      </c>
      <c r="K158" s="28">
        <v>0</v>
      </c>
      <c r="L158" s="28">
        <v>0</v>
      </c>
    </row>
    <row r="159" spans="1:12">
      <c r="A159" s="16" t="s">
        <v>153</v>
      </c>
      <c r="B159" s="17">
        <v>531000</v>
      </c>
      <c r="C159" s="110">
        <v>-100.384</v>
      </c>
      <c r="D159" s="110">
        <v>-100.099</v>
      </c>
      <c r="E159" s="110">
        <v>-97.5243</v>
      </c>
      <c r="F159" s="19">
        <f t="shared" si="17"/>
        <v>-99.5117556787675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</row>
    <row r="160" spans="1:12">
      <c r="A160" s="16" t="s">
        <v>154</v>
      </c>
      <c r="B160" s="26">
        <v>650000</v>
      </c>
      <c r="C160" s="113"/>
      <c r="D160" s="113"/>
      <c r="E160" s="113"/>
      <c r="F160" s="96">
        <f t="shared" si="17"/>
        <v>0</v>
      </c>
      <c r="G160" s="114"/>
      <c r="H160" s="114"/>
      <c r="I160" s="114"/>
      <c r="J160" s="114"/>
      <c r="K160" s="114"/>
      <c r="L160" s="115"/>
    </row>
    <row r="161" ht="14.85" spans="1:12">
      <c r="A161" s="30" t="s">
        <v>155</v>
      </c>
      <c r="B161" s="31">
        <v>188500</v>
      </c>
      <c r="C161" s="32">
        <v>-93.162</v>
      </c>
      <c r="D161" s="32">
        <v>-92.8527</v>
      </c>
      <c r="E161" s="111">
        <v>-87.2565</v>
      </c>
      <c r="F161" s="33">
        <f t="shared" si="17"/>
        <v>-91.7912055050466</v>
      </c>
      <c r="G161" s="34">
        <v>0</v>
      </c>
      <c r="H161" s="34">
        <v>0</v>
      </c>
      <c r="I161" s="34">
        <v>0</v>
      </c>
      <c r="J161" s="34">
        <v>0</v>
      </c>
      <c r="K161" s="34">
        <v>0</v>
      </c>
      <c r="L161" s="34">
        <v>0</v>
      </c>
    </row>
    <row r="162" spans="1:12">
      <c r="A162"/>
      <c r="B162"/>
      <c r="C162"/>
      <c r="D162"/>
      <c r="E162"/>
      <c r="F162"/>
      <c r="G162"/>
      <c r="H162"/>
      <c r="I162"/>
      <c r="J162"/>
      <c r="K162"/>
      <c r="L162"/>
    </row>
    <row r="163" ht="14.85" spans="1:12">
      <c r="A163"/>
      <c r="B163"/>
      <c r="C163"/>
      <c r="D163"/>
      <c r="E163"/>
      <c r="F163"/>
      <c r="G163"/>
      <c r="H163"/>
      <c r="I163"/>
      <c r="J163"/>
      <c r="K163"/>
      <c r="L163"/>
    </row>
    <row r="164" ht="15.4" spans="1:12">
      <c r="A164" s="5" t="s">
        <v>119</v>
      </c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7"/>
    </row>
    <row r="165" ht="16.3" spans="1:12">
      <c r="A165" s="63" t="s">
        <v>143</v>
      </c>
      <c r="B165" s="64" t="s">
        <v>144</v>
      </c>
      <c r="C165" s="64" t="s">
        <v>145</v>
      </c>
      <c r="D165" s="64"/>
      <c r="E165" s="64"/>
      <c r="F165" s="65" t="s">
        <v>146</v>
      </c>
      <c r="G165" s="65" t="s">
        <v>147</v>
      </c>
      <c r="H165" s="65"/>
      <c r="I165" s="65"/>
      <c r="J165" s="65" t="s">
        <v>148</v>
      </c>
      <c r="K165" s="65"/>
      <c r="L165" s="66"/>
    </row>
    <row r="166" spans="1:12">
      <c r="A166" s="63"/>
      <c r="B166" s="64"/>
      <c r="C166" s="64" t="s">
        <v>149</v>
      </c>
      <c r="D166" s="64" t="s">
        <v>150</v>
      </c>
      <c r="E166" s="64" t="s">
        <v>151</v>
      </c>
      <c r="F166" s="65"/>
      <c r="G166" s="64" t="s">
        <v>149</v>
      </c>
      <c r="H166" s="64" t="s">
        <v>150</v>
      </c>
      <c r="I166" s="64" t="s">
        <v>151</v>
      </c>
      <c r="J166" s="64" t="s">
        <v>149</v>
      </c>
      <c r="K166" s="64" t="s">
        <v>150</v>
      </c>
      <c r="L166" s="68" t="s">
        <v>151</v>
      </c>
    </row>
    <row r="167" spans="1:12">
      <c r="A167" s="16" t="s">
        <v>152</v>
      </c>
      <c r="B167" s="17">
        <v>368500</v>
      </c>
      <c r="C167" s="108">
        <v>-101.688</v>
      </c>
      <c r="D167" s="18">
        <v>-101.501</v>
      </c>
      <c r="E167" s="18">
        <v>-98.5188</v>
      </c>
      <c r="F167" s="19">
        <f t="shared" ref="F167:F170" si="18">10*LOG(3/((1/10^(C167/10))+(1/10^(D167/10))+(1/10^(E167/10))))</f>
        <v>-100.790493643122</v>
      </c>
      <c r="G167" s="28">
        <v>0</v>
      </c>
      <c r="H167" s="28">
        <v>0</v>
      </c>
      <c r="I167" s="28">
        <v>0</v>
      </c>
      <c r="J167" s="28">
        <v>0</v>
      </c>
      <c r="K167" s="28">
        <v>0</v>
      </c>
      <c r="L167" s="28">
        <v>0</v>
      </c>
    </row>
    <row r="168" spans="1:12">
      <c r="A168" s="16" t="s">
        <v>153</v>
      </c>
      <c r="B168" s="17">
        <v>531000</v>
      </c>
      <c r="C168" s="110">
        <v>-100.107</v>
      </c>
      <c r="D168" s="110">
        <v>-100.392</v>
      </c>
      <c r="E168" s="22">
        <v>-98.8199</v>
      </c>
      <c r="F168" s="19">
        <f t="shared" si="18"/>
        <v>-99.8249215524747</v>
      </c>
      <c r="G168" s="28">
        <v>0</v>
      </c>
      <c r="H168" s="28">
        <v>0</v>
      </c>
      <c r="I168" s="28">
        <v>0</v>
      </c>
      <c r="J168" s="28">
        <v>0</v>
      </c>
      <c r="K168" s="28">
        <v>0</v>
      </c>
      <c r="L168" s="28">
        <v>0</v>
      </c>
    </row>
    <row r="169" spans="1:12">
      <c r="A169" s="16" t="s">
        <v>154</v>
      </c>
      <c r="B169" s="26">
        <v>650000</v>
      </c>
      <c r="C169" s="113"/>
      <c r="D169" s="113"/>
      <c r="E169" s="113"/>
      <c r="F169" s="96">
        <f t="shared" si="18"/>
        <v>0</v>
      </c>
      <c r="G169" s="114"/>
      <c r="H169" s="114"/>
      <c r="I169" s="114"/>
      <c r="J169" s="114"/>
      <c r="K169" s="114"/>
      <c r="L169" s="115"/>
    </row>
    <row r="170" ht="14.85" spans="1:12">
      <c r="A170" s="30" t="s">
        <v>155</v>
      </c>
      <c r="B170" s="31">
        <v>188500</v>
      </c>
      <c r="C170" s="32">
        <v>-93.2198</v>
      </c>
      <c r="D170" s="111">
        <v>-93.0646</v>
      </c>
      <c r="E170" s="111">
        <v>-88.4002</v>
      </c>
      <c r="F170" s="33">
        <f t="shared" si="18"/>
        <v>-92.0555342199113</v>
      </c>
      <c r="G170" s="34">
        <v>0</v>
      </c>
      <c r="H170" s="34">
        <v>0</v>
      </c>
      <c r="I170" s="34">
        <v>0</v>
      </c>
      <c r="J170" s="34">
        <v>0</v>
      </c>
      <c r="K170" s="34">
        <v>0</v>
      </c>
      <c r="L170" s="34">
        <v>0</v>
      </c>
    </row>
    <row r="171" spans="1:12">
      <c r="A171"/>
      <c r="B171"/>
      <c r="C171"/>
      <c r="D171"/>
      <c r="E171"/>
      <c r="F171"/>
      <c r="G171"/>
      <c r="H171"/>
      <c r="I171"/>
      <c r="J171"/>
      <c r="K171"/>
      <c r="L171"/>
    </row>
    <row r="172" ht="14.85" spans="1:12">
      <c r="A172"/>
      <c r="B172"/>
      <c r="C172"/>
      <c r="D172"/>
      <c r="E172"/>
      <c r="F172"/>
      <c r="G172"/>
      <c r="H172"/>
      <c r="I172"/>
      <c r="J172"/>
      <c r="K172"/>
      <c r="L172"/>
    </row>
    <row r="173" ht="15.4" spans="1:12">
      <c r="A173" s="5" t="s">
        <v>121</v>
      </c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7"/>
    </row>
    <row r="174" ht="16.3" spans="1:12">
      <c r="A174" s="63" t="s">
        <v>143</v>
      </c>
      <c r="B174" s="64" t="s">
        <v>144</v>
      </c>
      <c r="C174" s="64" t="s">
        <v>145</v>
      </c>
      <c r="D174" s="64"/>
      <c r="E174" s="64"/>
      <c r="F174" s="65" t="s">
        <v>146</v>
      </c>
      <c r="G174" s="65" t="s">
        <v>147</v>
      </c>
      <c r="H174" s="65"/>
      <c r="I174" s="65"/>
      <c r="J174" s="65" t="s">
        <v>148</v>
      </c>
      <c r="K174" s="65"/>
      <c r="L174" s="66"/>
    </row>
    <row r="175" spans="1:12">
      <c r="A175" s="63"/>
      <c r="B175" s="64"/>
      <c r="C175" s="64" t="s">
        <v>149</v>
      </c>
      <c r="D175" s="64" t="s">
        <v>150</v>
      </c>
      <c r="E175" s="64" t="s">
        <v>151</v>
      </c>
      <c r="F175" s="65"/>
      <c r="G175" s="64" t="s">
        <v>149</v>
      </c>
      <c r="H175" s="64" t="s">
        <v>150</v>
      </c>
      <c r="I175" s="64" t="s">
        <v>151</v>
      </c>
      <c r="J175" s="64" t="s">
        <v>149</v>
      </c>
      <c r="K175" s="64" t="s">
        <v>150</v>
      </c>
      <c r="L175" s="68" t="s">
        <v>151</v>
      </c>
    </row>
    <row r="176" spans="1:12">
      <c r="A176" s="16" t="s">
        <v>152</v>
      </c>
      <c r="B176" s="17">
        <v>368500</v>
      </c>
      <c r="C176" s="108">
        <v>-99.6306</v>
      </c>
      <c r="D176" s="18">
        <v>-99.466</v>
      </c>
      <c r="E176" s="18">
        <v>-96.7343</v>
      </c>
      <c r="F176" s="19">
        <f t="shared" ref="F176:F179" si="19">10*LOG(3/((1/10^(C176/10))+(1/10^(D176/10))+(1/10^(E176/10))))</f>
        <v>-98.7970818697982</v>
      </c>
      <c r="G176" s="28">
        <v>0</v>
      </c>
      <c r="H176" s="28">
        <v>0</v>
      </c>
      <c r="I176" s="28">
        <v>0</v>
      </c>
      <c r="J176" s="28">
        <v>0</v>
      </c>
      <c r="K176" s="28">
        <v>0</v>
      </c>
      <c r="L176" s="28">
        <v>0</v>
      </c>
    </row>
    <row r="177" spans="1:12">
      <c r="A177" s="16" t="s">
        <v>153</v>
      </c>
      <c r="B177" s="17">
        <v>531000</v>
      </c>
      <c r="C177" s="110">
        <v>-99.9941</v>
      </c>
      <c r="D177" s="110">
        <v>-101.155</v>
      </c>
      <c r="E177" s="22">
        <v>-99.4272</v>
      </c>
      <c r="F177" s="19">
        <f t="shared" si="19"/>
        <v>-100.252711675549</v>
      </c>
      <c r="G177" s="28">
        <v>0</v>
      </c>
      <c r="H177" s="28">
        <v>0</v>
      </c>
      <c r="I177" s="28">
        <v>0</v>
      </c>
      <c r="J177" s="28">
        <v>0</v>
      </c>
      <c r="K177" s="28">
        <v>0</v>
      </c>
      <c r="L177" s="28">
        <v>0</v>
      </c>
    </row>
    <row r="178" spans="1:12">
      <c r="A178" s="16" t="s">
        <v>154</v>
      </c>
      <c r="B178" s="26">
        <v>650000</v>
      </c>
      <c r="C178" s="113"/>
      <c r="D178" s="113"/>
      <c r="E178" s="113"/>
      <c r="F178" s="96">
        <f t="shared" si="19"/>
        <v>0</v>
      </c>
      <c r="G178" s="114"/>
      <c r="H178" s="114"/>
      <c r="I178" s="114"/>
      <c r="J178" s="114"/>
      <c r="K178" s="114"/>
      <c r="L178" s="115"/>
    </row>
    <row r="179" ht="14.85" spans="1:12">
      <c r="A179" s="30" t="s">
        <v>155</v>
      </c>
      <c r="B179" s="31">
        <v>188500</v>
      </c>
      <c r="C179" s="32">
        <v>-91.472</v>
      </c>
      <c r="D179" s="111">
        <v>-91.8702</v>
      </c>
      <c r="E179" s="111">
        <v>-88.2281</v>
      </c>
      <c r="F179" s="33">
        <f t="shared" si="19"/>
        <v>-90.7998485387081</v>
      </c>
      <c r="G179" s="34">
        <v>0</v>
      </c>
      <c r="H179" s="34">
        <v>0</v>
      </c>
      <c r="I179" s="34">
        <v>0</v>
      </c>
      <c r="J179" s="34">
        <v>0</v>
      </c>
      <c r="K179" s="34">
        <v>0</v>
      </c>
      <c r="L179" s="34">
        <v>0</v>
      </c>
    </row>
  </sheetData>
  <mergeCells count="140">
    <mergeCell ref="A2:L2"/>
    <mergeCell ref="C3:E3"/>
    <mergeCell ref="G3:I3"/>
    <mergeCell ref="J3:L3"/>
    <mergeCell ref="A11:L11"/>
    <mergeCell ref="C12:E12"/>
    <mergeCell ref="G12:I12"/>
    <mergeCell ref="J12:L12"/>
    <mergeCell ref="A20:L20"/>
    <mergeCell ref="C21:E21"/>
    <mergeCell ref="G21:I21"/>
    <mergeCell ref="J21:L21"/>
    <mergeCell ref="A29:L29"/>
    <mergeCell ref="C30:E30"/>
    <mergeCell ref="G30:I30"/>
    <mergeCell ref="J30:L30"/>
    <mergeCell ref="A38:L38"/>
    <mergeCell ref="C39:E39"/>
    <mergeCell ref="G39:I39"/>
    <mergeCell ref="J39:L39"/>
    <mergeCell ref="A47:L47"/>
    <mergeCell ref="C48:E48"/>
    <mergeCell ref="G48:I48"/>
    <mergeCell ref="J48:L48"/>
    <mergeCell ref="A56:L56"/>
    <mergeCell ref="C57:E57"/>
    <mergeCell ref="G57:I57"/>
    <mergeCell ref="J57:L57"/>
    <mergeCell ref="A65:L65"/>
    <mergeCell ref="C66:E66"/>
    <mergeCell ref="G66:I66"/>
    <mergeCell ref="J66:L66"/>
    <mergeCell ref="A74:L74"/>
    <mergeCell ref="C75:E75"/>
    <mergeCell ref="G75:I75"/>
    <mergeCell ref="J75:L75"/>
    <mergeCell ref="A83:L83"/>
    <mergeCell ref="C84:E84"/>
    <mergeCell ref="G84:I84"/>
    <mergeCell ref="J84:L84"/>
    <mergeCell ref="A92:L92"/>
    <mergeCell ref="C93:E93"/>
    <mergeCell ref="G93:I93"/>
    <mergeCell ref="J93:L93"/>
    <mergeCell ref="A101:L101"/>
    <mergeCell ref="C102:E102"/>
    <mergeCell ref="G102:I102"/>
    <mergeCell ref="J102:L102"/>
    <mergeCell ref="A110:L110"/>
    <mergeCell ref="C111:E111"/>
    <mergeCell ref="G111:I111"/>
    <mergeCell ref="J111:L111"/>
    <mergeCell ref="A119:L119"/>
    <mergeCell ref="C120:E120"/>
    <mergeCell ref="G120:I120"/>
    <mergeCell ref="J120:L120"/>
    <mergeCell ref="A128:L128"/>
    <mergeCell ref="C129:E129"/>
    <mergeCell ref="G129:I129"/>
    <mergeCell ref="J129:L129"/>
    <mergeCell ref="A137:L137"/>
    <mergeCell ref="C138:E138"/>
    <mergeCell ref="G138:I138"/>
    <mergeCell ref="J138:L138"/>
    <mergeCell ref="A146:L146"/>
    <mergeCell ref="C147:E147"/>
    <mergeCell ref="G147:I147"/>
    <mergeCell ref="J147:L147"/>
    <mergeCell ref="A155:L155"/>
    <mergeCell ref="C156:E156"/>
    <mergeCell ref="G156:I156"/>
    <mergeCell ref="J156:L156"/>
    <mergeCell ref="A164:L164"/>
    <mergeCell ref="C165:E165"/>
    <mergeCell ref="G165:I165"/>
    <mergeCell ref="J165:L165"/>
    <mergeCell ref="A173:L173"/>
    <mergeCell ref="C174:E174"/>
    <mergeCell ref="G174:I174"/>
    <mergeCell ref="J174:L174"/>
    <mergeCell ref="A3:A4"/>
    <mergeCell ref="A12:A13"/>
    <mergeCell ref="A21:A22"/>
    <mergeCell ref="A30:A31"/>
    <mergeCell ref="A39:A40"/>
    <mergeCell ref="A48:A49"/>
    <mergeCell ref="A57:A58"/>
    <mergeCell ref="A66:A67"/>
    <mergeCell ref="A75:A76"/>
    <mergeCell ref="A84:A85"/>
    <mergeCell ref="A93:A94"/>
    <mergeCell ref="A102:A103"/>
    <mergeCell ref="A111:A112"/>
    <mergeCell ref="A120:A121"/>
    <mergeCell ref="A129:A130"/>
    <mergeCell ref="A138:A139"/>
    <mergeCell ref="A147:A148"/>
    <mergeCell ref="A156:A157"/>
    <mergeCell ref="A165:A166"/>
    <mergeCell ref="A174:A175"/>
    <mergeCell ref="B3:B4"/>
    <mergeCell ref="B12:B13"/>
    <mergeCell ref="B21:B22"/>
    <mergeCell ref="B30:B31"/>
    <mergeCell ref="B39:B40"/>
    <mergeCell ref="B48:B49"/>
    <mergeCell ref="B57:B58"/>
    <mergeCell ref="B66:B67"/>
    <mergeCell ref="B75:B76"/>
    <mergeCell ref="B84:B85"/>
    <mergeCell ref="B93:B94"/>
    <mergeCell ref="B102:B103"/>
    <mergeCell ref="B111:B112"/>
    <mergeCell ref="B120:B121"/>
    <mergeCell ref="B129:B130"/>
    <mergeCell ref="B138:B139"/>
    <mergeCell ref="B147:B148"/>
    <mergeCell ref="B156:B157"/>
    <mergeCell ref="B165:B166"/>
    <mergeCell ref="B174:B175"/>
    <mergeCell ref="F3:F4"/>
    <mergeCell ref="F12:F13"/>
    <mergeCell ref="F21:F22"/>
    <mergeCell ref="F30:F31"/>
    <mergeCell ref="F39:F40"/>
    <mergeCell ref="F48:F49"/>
    <mergeCell ref="F57:F58"/>
    <mergeCell ref="F66:F67"/>
    <mergeCell ref="F75:F76"/>
    <mergeCell ref="F84:F85"/>
    <mergeCell ref="F93:F94"/>
    <mergeCell ref="F102:F103"/>
    <mergeCell ref="F111:F112"/>
    <mergeCell ref="F120:F121"/>
    <mergeCell ref="F129:F130"/>
    <mergeCell ref="F138:F139"/>
    <mergeCell ref="F147:F148"/>
    <mergeCell ref="F156:F157"/>
    <mergeCell ref="F165:F166"/>
    <mergeCell ref="F174:F17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6"/>
  <sheetViews>
    <sheetView zoomScale="85" zoomScaleNormal="85" workbookViewId="0">
      <selection activeCell="M10" sqref="M10"/>
    </sheetView>
  </sheetViews>
  <sheetFormatPr defaultColWidth="9" defaultRowHeight="14.1"/>
  <cols>
    <col min="1" max="1" width="21" style="82" customWidth="1"/>
    <col min="2" max="2" width="14.5333333333333" style="82" customWidth="1"/>
    <col min="3" max="5" width="9.53333333333333" style="82" customWidth="1"/>
    <col min="6" max="6" width="14.9333333333333" style="82" customWidth="1"/>
    <col min="7" max="12" width="8.66666666666667" style="82" customWidth="1"/>
    <col min="13" max="16384" width="9" style="82"/>
  </cols>
  <sheetData>
    <row r="1" ht="14.85" spans="1:20">
      <c r="A1" s="83" t="s">
        <v>156</v>
      </c>
    </row>
    <row r="2" ht="19.8" customHeight="1" spans="1:20">
      <c r="A2" s="5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N2" s="83"/>
      <c r="O2" s="83"/>
      <c r="P2" s="83"/>
      <c r="Q2" s="83"/>
      <c r="R2" s="83"/>
      <c r="S2" s="83"/>
      <c r="T2" s="83"/>
    </row>
    <row r="3" ht="29.75" customHeight="1" spans="1:20">
      <c r="A3" s="63" t="s">
        <v>143</v>
      </c>
      <c r="B3" s="64" t="s">
        <v>144</v>
      </c>
      <c r="C3" s="64" t="s">
        <v>145</v>
      </c>
      <c r="D3" s="64"/>
      <c r="E3" s="64"/>
      <c r="F3" s="65" t="s">
        <v>146</v>
      </c>
      <c r="G3" s="65" t="s">
        <v>147</v>
      </c>
      <c r="H3" s="65"/>
      <c r="I3" s="65"/>
      <c r="J3" s="65" t="s">
        <v>148</v>
      </c>
      <c r="K3" s="65"/>
      <c r="L3" s="66"/>
      <c r="N3" s="84"/>
      <c r="O3" s="84"/>
      <c r="P3" s="84"/>
      <c r="Q3" s="84"/>
      <c r="R3" s="84"/>
      <c r="S3" s="84"/>
      <c r="T3" s="84"/>
    </row>
    <row r="4" ht="22.35" customHeight="1" spans="1:20">
      <c r="A4" s="63"/>
      <c r="B4" s="64"/>
      <c r="C4" s="64" t="s">
        <v>149</v>
      </c>
      <c r="D4" s="64" t="s">
        <v>150</v>
      </c>
      <c r="E4" s="64" t="s">
        <v>151</v>
      </c>
      <c r="F4" s="65"/>
      <c r="G4" s="64" t="s">
        <v>149</v>
      </c>
      <c r="H4" s="64" t="s">
        <v>150</v>
      </c>
      <c r="I4" s="64" t="s">
        <v>151</v>
      </c>
      <c r="J4" s="64" t="s">
        <v>149</v>
      </c>
      <c r="K4" s="64" t="s">
        <v>150</v>
      </c>
      <c r="L4" s="68" t="s">
        <v>151</v>
      </c>
      <c r="N4" s="85"/>
      <c r="O4" s="86"/>
      <c r="P4" s="86"/>
      <c r="Q4" s="86"/>
      <c r="R4" s="86"/>
      <c r="S4" s="86"/>
      <c r="T4" s="86"/>
    </row>
    <row r="5" ht="17.25" customHeight="1" spans="1:20">
      <c r="A5" s="16" t="s">
        <v>152</v>
      </c>
      <c r="B5" s="17">
        <v>368500</v>
      </c>
      <c r="C5" s="18"/>
      <c r="D5" s="18"/>
      <c r="E5" s="18"/>
      <c r="F5" s="19">
        <f t="shared" ref="F5:F8" si="0">10*LOG(3/((1/10^(C5/10))+(1/10^(D5/10))+(1/10^(E5/10))))</f>
        <v>0</v>
      </c>
      <c r="G5" s="17"/>
      <c r="H5" s="17"/>
      <c r="I5" s="17"/>
      <c r="J5" s="17"/>
      <c r="K5" s="17"/>
      <c r="L5" s="20"/>
      <c r="N5" s="84"/>
      <c r="O5" s="84"/>
      <c r="P5" s="84"/>
      <c r="Q5" s="84"/>
      <c r="R5" s="87"/>
      <c r="S5" s="84"/>
      <c r="T5" s="88"/>
    </row>
    <row r="6" ht="17.25" customHeight="1" spans="1:20">
      <c r="A6" s="16" t="s">
        <v>153</v>
      </c>
      <c r="B6" s="17">
        <v>531000</v>
      </c>
      <c r="C6" s="19">
        <v>-101.61</v>
      </c>
      <c r="D6" s="19">
        <v>-101.77</v>
      </c>
      <c r="E6" s="19">
        <v>-101.72</v>
      </c>
      <c r="F6" s="19">
        <f t="shared" si="0"/>
        <v>-101.700513115482</v>
      </c>
      <c r="G6" s="89">
        <v>0</v>
      </c>
      <c r="H6" s="89">
        <v>0</v>
      </c>
      <c r="I6" s="89">
        <v>0</v>
      </c>
      <c r="J6" s="89">
        <v>0</v>
      </c>
      <c r="K6" s="89">
        <v>0</v>
      </c>
      <c r="L6" s="90">
        <v>0</v>
      </c>
      <c r="N6" s="84"/>
      <c r="O6" s="84"/>
      <c r="P6" s="84"/>
      <c r="Q6" s="84"/>
      <c r="R6" s="84"/>
      <c r="S6" s="84"/>
      <c r="T6" s="84"/>
    </row>
    <row r="7" ht="17.25" customHeight="1" spans="1:20">
      <c r="A7" s="16" t="s">
        <v>154</v>
      </c>
      <c r="B7" s="26">
        <v>650000</v>
      </c>
      <c r="C7" s="19">
        <v>-101.06</v>
      </c>
      <c r="D7" s="19">
        <v>-94.02</v>
      </c>
      <c r="E7" s="19">
        <v>-100.76</v>
      </c>
      <c r="F7" s="19">
        <f t="shared" si="0"/>
        <v>-99.5745226272476</v>
      </c>
      <c r="G7" s="89">
        <v>0</v>
      </c>
      <c r="H7" s="89">
        <v>0</v>
      </c>
      <c r="I7" s="89">
        <v>0</v>
      </c>
      <c r="J7" s="89">
        <v>0</v>
      </c>
      <c r="K7" s="89">
        <v>0</v>
      </c>
      <c r="L7" s="90">
        <v>0</v>
      </c>
      <c r="N7" s="84"/>
      <c r="O7" s="84"/>
      <c r="P7" s="84"/>
      <c r="Q7" s="84"/>
      <c r="R7" s="84"/>
      <c r="S7" s="84"/>
      <c r="T7" s="84"/>
    </row>
    <row r="8" ht="14.85" spans="1:20">
      <c r="A8" s="30" t="s">
        <v>155</v>
      </c>
      <c r="B8" s="31">
        <v>188500</v>
      </c>
      <c r="C8" s="19">
        <v>-94.59</v>
      </c>
      <c r="D8" s="19">
        <v>-95.04</v>
      </c>
      <c r="E8" s="19">
        <v>-92.34</v>
      </c>
      <c r="F8" s="33">
        <f t="shared" si="0"/>
        <v>-94.1401983726221</v>
      </c>
      <c r="G8" s="89">
        <v>0</v>
      </c>
      <c r="H8" s="89">
        <v>0</v>
      </c>
      <c r="I8" s="89">
        <v>0</v>
      </c>
      <c r="J8" s="89">
        <v>0</v>
      </c>
      <c r="K8" s="89">
        <v>0</v>
      </c>
      <c r="L8" s="90">
        <v>0</v>
      </c>
    </row>
    <row r="9" spans="1:20">
      <c r="A9"/>
      <c r="B9"/>
      <c r="C9"/>
      <c r="D9"/>
      <c r="E9"/>
      <c r="F9"/>
      <c r="G9"/>
      <c r="H9"/>
      <c r="I9"/>
      <c r="J9"/>
      <c r="K9"/>
      <c r="L9"/>
    </row>
    <row r="10" ht="19.8" customHeight="1" spans="1:20">
      <c r="A10"/>
      <c r="B10"/>
      <c r="C10"/>
      <c r="D10"/>
      <c r="E10"/>
      <c r="F10"/>
      <c r="G10"/>
      <c r="H10"/>
      <c r="I10"/>
      <c r="J10"/>
      <c r="K10"/>
      <c r="L10"/>
    </row>
    <row r="11" ht="29.75" customHeight="1" spans="1:20">
      <c r="A11" s="5" t="s">
        <v>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ht="22.35" customHeight="1" spans="1:20">
      <c r="A12" s="63" t="s">
        <v>143</v>
      </c>
      <c r="B12" s="64" t="s">
        <v>144</v>
      </c>
      <c r="C12" s="64" t="s">
        <v>145</v>
      </c>
      <c r="D12" s="64"/>
      <c r="E12" s="64"/>
      <c r="F12" s="65" t="s">
        <v>146</v>
      </c>
      <c r="G12" s="65" t="s">
        <v>147</v>
      </c>
      <c r="H12" s="65"/>
      <c r="I12" s="65"/>
      <c r="J12" s="65" t="s">
        <v>148</v>
      </c>
      <c r="K12" s="65"/>
      <c r="L12" s="66"/>
    </row>
    <row r="13" ht="17.25" customHeight="1" spans="1:20">
      <c r="A13" s="63"/>
      <c r="B13" s="64"/>
      <c r="C13" s="64" t="s">
        <v>149</v>
      </c>
      <c r="D13" s="64" t="s">
        <v>150</v>
      </c>
      <c r="E13" s="64" t="s">
        <v>151</v>
      </c>
      <c r="F13" s="65"/>
      <c r="G13" s="64" t="s">
        <v>149</v>
      </c>
      <c r="H13" s="64" t="s">
        <v>150</v>
      </c>
      <c r="I13" s="64" t="s">
        <v>151</v>
      </c>
      <c r="J13" s="64" t="s">
        <v>149</v>
      </c>
      <c r="K13" s="64" t="s">
        <v>150</v>
      </c>
      <c r="L13" s="68" t="s">
        <v>151</v>
      </c>
    </row>
    <row r="14" ht="17.25" customHeight="1" spans="1:20">
      <c r="A14" s="16" t="s">
        <v>152</v>
      </c>
      <c r="B14" s="17">
        <v>368500</v>
      </c>
      <c r="C14" s="18"/>
      <c r="D14" s="18"/>
      <c r="E14" s="18"/>
      <c r="F14" s="19">
        <f t="shared" ref="F14:F17" si="1">10*LOG(3/((1/10^(C14/10))+(1/10^(D14/10))+(1/10^(E14/10))))</f>
        <v>0</v>
      </c>
      <c r="G14" s="17"/>
      <c r="H14" s="17"/>
      <c r="I14" s="17"/>
      <c r="J14" s="17"/>
      <c r="K14" s="17"/>
      <c r="L14" s="20"/>
    </row>
    <row r="15" ht="17.25" customHeight="1" spans="1:20">
      <c r="A15" s="16" t="s">
        <v>153</v>
      </c>
      <c r="B15" s="17">
        <v>531000</v>
      </c>
      <c r="C15" s="19">
        <v>-98.89</v>
      </c>
      <c r="D15" s="19">
        <v>-99.35</v>
      </c>
      <c r="E15" s="19">
        <v>-96.32</v>
      </c>
      <c r="F15" s="19">
        <f t="shared" si="1"/>
        <v>-98.3758929470054</v>
      </c>
      <c r="G15" s="89">
        <v>0</v>
      </c>
      <c r="H15" s="89">
        <v>0</v>
      </c>
      <c r="I15" s="89">
        <v>0</v>
      </c>
      <c r="J15" s="89">
        <v>0</v>
      </c>
      <c r="K15" s="89">
        <v>0</v>
      </c>
      <c r="L15" s="90">
        <v>0</v>
      </c>
    </row>
    <row r="16" spans="1:20">
      <c r="A16" s="16" t="s">
        <v>154</v>
      </c>
      <c r="B16" s="26">
        <v>650000</v>
      </c>
      <c r="C16" s="19">
        <v>-99.4</v>
      </c>
      <c r="D16" s="19">
        <v>-91.9</v>
      </c>
      <c r="E16" s="19">
        <v>-92.33</v>
      </c>
      <c r="F16" s="19">
        <f t="shared" si="1"/>
        <v>-96.0091730220147</v>
      </c>
      <c r="G16" s="89">
        <v>0</v>
      </c>
      <c r="H16" s="89">
        <v>0</v>
      </c>
      <c r="I16" s="89">
        <v>0</v>
      </c>
      <c r="J16" s="89">
        <v>0</v>
      </c>
      <c r="K16" s="89">
        <v>0</v>
      </c>
      <c r="L16" s="90">
        <v>0</v>
      </c>
    </row>
    <row r="17" ht="14.85" spans="1:12">
      <c r="A17" s="30" t="s">
        <v>155</v>
      </c>
      <c r="B17" s="31">
        <v>188500</v>
      </c>
      <c r="C17" s="19">
        <v>-89.66</v>
      </c>
      <c r="D17" s="19">
        <v>-90.16</v>
      </c>
      <c r="E17" s="19">
        <v>-87</v>
      </c>
      <c r="F17" s="33">
        <f t="shared" si="1"/>
        <v>-89.1441611940755</v>
      </c>
      <c r="G17" s="89">
        <v>0</v>
      </c>
      <c r="H17" s="89">
        <v>0</v>
      </c>
      <c r="I17" s="89">
        <v>0</v>
      </c>
      <c r="J17" s="91">
        <v>2</v>
      </c>
      <c r="K17" s="89">
        <v>0</v>
      </c>
      <c r="L17" s="91">
        <v>1</v>
      </c>
    </row>
    <row r="18" ht="19.8" customHeight="1" spans="1:12">
      <c r="A18"/>
      <c r="B18"/>
      <c r="C18"/>
      <c r="D18"/>
      <c r="E18"/>
      <c r="F18"/>
      <c r="G18"/>
      <c r="H18"/>
      <c r="I18"/>
      <c r="J18"/>
      <c r="K18"/>
      <c r="L18"/>
    </row>
    <row r="19" ht="29.75" customHeight="1" spans="1:12">
      <c r="A19"/>
      <c r="B19"/>
      <c r="C19"/>
      <c r="D19"/>
      <c r="E19"/>
      <c r="F19"/>
      <c r="G19"/>
      <c r="H19"/>
      <c r="I19"/>
      <c r="J19"/>
      <c r="K19"/>
      <c r="L19"/>
    </row>
    <row r="20" ht="22.35" customHeight="1" spans="1:12">
      <c r="A20" s="5" t="s">
        <v>87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</row>
    <row r="21" ht="17.25" customHeight="1" spans="1:12">
      <c r="A21" s="63" t="s">
        <v>143</v>
      </c>
      <c r="B21" s="64" t="s">
        <v>144</v>
      </c>
      <c r="C21" s="64" t="s">
        <v>145</v>
      </c>
      <c r="D21" s="64"/>
      <c r="E21" s="64"/>
      <c r="F21" s="65" t="s">
        <v>146</v>
      </c>
      <c r="G21" s="65" t="s">
        <v>147</v>
      </c>
      <c r="H21" s="65"/>
      <c r="I21" s="65"/>
      <c r="J21" s="65" t="s">
        <v>148</v>
      </c>
      <c r="K21" s="65"/>
      <c r="L21" s="66"/>
    </row>
    <row r="22" ht="17.25" customHeight="1" spans="1:12">
      <c r="A22" s="63"/>
      <c r="B22" s="64"/>
      <c r="C22" s="64" t="s">
        <v>149</v>
      </c>
      <c r="D22" s="64" t="s">
        <v>150</v>
      </c>
      <c r="E22" s="64" t="s">
        <v>151</v>
      </c>
      <c r="F22" s="65"/>
      <c r="G22" s="64" t="s">
        <v>149</v>
      </c>
      <c r="H22" s="64" t="s">
        <v>150</v>
      </c>
      <c r="I22" s="64" t="s">
        <v>151</v>
      </c>
      <c r="J22" s="64" t="s">
        <v>149</v>
      </c>
      <c r="K22" s="64" t="s">
        <v>150</v>
      </c>
      <c r="L22" s="68" t="s">
        <v>151</v>
      </c>
    </row>
    <row r="23" ht="17.25" customHeight="1" spans="1:12">
      <c r="A23" s="16" t="s">
        <v>152</v>
      </c>
      <c r="B23" s="17">
        <v>368500</v>
      </c>
      <c r="C23" s="18"/>
      <c r="D23" s="18"/>
      <c r="E23" s="18"/>
      <c r="F23" s="19">
        <f t="shared" ref="F23:F26" si="2">10*LOG(3/((1/10^(C23/10))+(1/10^(D23/10))+(1/10^(E23/10))))</f>
        <v>0</v>
      </c>
      <c r="G23" s="17"/>
      <c r="H23" s="17"/>
      <c r="I23" s="17"/>
      <c r="J23" s="17"/>
      <c r="K23" s="17"/>
      <c r="L23" s="20"/>
    </row>
    <row r="24" spans="1:12">
      <c r="A24" s="16" t="s">
        <v>153</v>
      </c>
      <c r="B24" s="17">
        <v>531000</v>
      </c>
      <c r="C24" s="19">
        <v>-100.39</v>
      </c>
      <c r="D24" s="19">
        <v>-100.77</v>
      </c>
      <c r="E24" s="19">
        <v>-100.3</v>
      </c>
      <c r="F24" s="19">
        <f t="shared" si="2"/>
        <v>-100.491487078725</v>
      </c>
      <c r="G24" s="89">
        <v>0</v>
      </c>
      <c r="H24" s="89">
        <v>0</v>
      </c>
      <c r="I24" s="89">
        <v>0</v>
      </c>
      <c r="J24" s="89">
        <v>0</v>
      </c>
      <c r="K24" s="89">
        <v>0</v>
      </c>
      <c r="L24" s="90">
        <v>0</v>
      </c>
    </row>
    <row r="25" spans="1:12">
      <c r="A25" s="16" t="s">
        <v>154</v>
      </c>
      <c r="B25" s="26">
        <v>650000</v>
      </c>
      <c r="C25" s="19">
        <v>-101.84</v>
      </c>
      <c r="D25" s="19">
        <v>-101.94</v>
      </c>
      <c r="E25" s="19">
        <v>-96.87</v>
      </c>
      <c r="F25" s="19">
        <f t="shared" si="2"/>
        <v>-100.764123648168</v>
      </c>
      <c r="G25" s="89">
        <v>0</v>
      </c>
      <c r="H25" s="89">
        <v>0</v>
      </c>
      <c r="I25" s="89">
        <v>0</v>
      </c>
      <c r="J25" s="89">
        <v>0</v>
      </c>
      <c r="K25" s="89">
        <v>0</v>
      </c>
      <c r="L25" s="90">
        <v>0</v>
      </c>
    </row>
    <row r="26" ht="14.85" spans="1:12">
      <c r="A26" s="30" t="s">
        <v>155</v>
      </c>
      <c r="B26" s="31">
        <v>188500</v>
      </c>
      <c r="C26" s="19">
        <v>-98.58</v>
      </c>
      <c r="D26" s="19">
        <v>-97.94</v>
      </c>
      <c r="E26" s="19">
        <v>-95.57</v>
      </c>
      <c r="F26" s="33">
        <f t="shared" si="2"/>
        <v>-97.5434487137643</v>
      </c>
      <c r="G26" s="89">
        <v>0</v>
      </c>
      <c r="H26" s="89">
        <v>0</v>
      </c>
      <c r="I26" s="89">
        <v>0</v>
      </c>
      <c r="J26" s="89">
        <v>0</v>
      </c>
      <c r="K26" s="89">
        <v>0</v>
      </c>
      <c r="L26" s="90">
        <v>0</v>
      </c>
    </row>
  </sheetData>
  <mergeCells count="21">
    <mergeCell ref="A2:L2"/>
    <mergeCell ref="C3:E3"/>
    <mergeCell ref="G3:I3"/>
    <mergeCell ref="J3:L3"/>
    <mergeCell ref="A11:L11"/>
    <mergeCell ref="C12:E12"/>
    <mergeCell ref="G12:I12"/>
    <mergeCell ref="J12:L12"/>
    <mergeCell ref="A20:L20"/>
    <mergeCell ref="C21:E21"/>
    <mergeCell ref="G21:I21"/>
    <mergeCell ref="J21:L21"/>
    <mergeCell ref="A3:A4"/>
    <mergeCell ref="A12:A13"/>
    <mergeCell ref="A21:A22"/>
    <mergeCell ref="B3:B4"/>
    <mergeCell ref="B12:B13"/>
    <mergeCell ref="B21:B22"/>
    <mergeCell ref="F3:F4"/>
    <mergeCell ref="F12:F13"/>
    <mergeCell ref="F21:F22"/>
  </mergeCells>
  <pageMargins left="0.7" right="0.7" top="0.75" bottom="0.75" header="0.3" footer="0.3"/>
  <pageSetup paperSize="9" orientation="portrait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zoomScale="85" zoomScaleNormal="85" workbookViewId="0">
      <selection activeCell="H81" sqref="H81"/>
    </sheetView>
  </sheetViews>
  <sheetFormatPr defaultColWidth="9" defaultRowHeight="14.1"/>
  <cols>
    <col min="1" max="1" width="21" customWidth="1"/>
    <col min="2" max="2" width="14.5333333333333" customWidth="1"/>
    <col min="3" max="5" width="9.53333333333333" customWidth="1"/>
    <col min="6" max="6" width="14.8666666666667" customWidth="1"/>
    <col min="7" max="12" width="8.66666666666667" customWidth="1"/>
    <col min="13" max="14" width="7.53333333333333" customWidth="1"/>
    <col min="16" max="18" width="16.8" customWidth="1"/>
  </cols>
  <sheetData>
    <row r="1" ht="14.85" spans="1:21">
      <c r="A1" s="4" t="s">
        <v>157</v>
      </c>
    </row>
    <row r="2" ht="19.8" customHeight="1" spans="1:21">
      <c r="A2" s="5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ht="29.75" customHeight="1" spans="1:21">
      <c r="A3" s="63" t="s">
        <v>143</v>
      </c>
      <c r="B3" s="64" t="s">
        <v>144</v>
      </c>
      <c r="C3" s="64" t="s">
        <v>145</v>
      </c>
      <c r="D3" s="64"/>
      <c r="E3" s="64"/>
      <c r="F3" s="65" t="s">
        <v>146</v>
      </c>
      <c r="G3" s="65" t="s">
        <v>147</v>
      </c>
      <c r="H3" s="65"/>
      <c r="I3" s="65"/>
      <c r="J3" s="65" t="s">
        <v>148</v>
      </c>
      <c r="K3" s="65"/>
      <c r="L3" s="66"/>
      <c r="O3" s="67"/>
      <c r="P3" s="67"/>
      <c r="Q3" s="67"/>
      <c r="R3" s="67"/>
      <c r="S3" s="67"/>
      <c r="T3" s="67"/>
      <c r="U3" s="67"/>
    </row>
    <row r="4" ht="22.45" customHeight="1" spans="1:21">
      <c r="A4" s="63"/>
      <c r="B4" s="64"/>
      <c r="C4" s="64" t="s">
        <v>149</v>
      </c>
      <c r="D4" s="64" t="s">
        <v>150</v>
      </c>
      <c r="E4" s="64" t="s">
        <v>151</v>
      </c>
      <c r="F4" s="65"/>
      <c r="G4" s="64" t="s">
        <v>149</v>
      </c>
      <c r="H4" s="64" t="s">
        <v>150</v>
      </c>
      <c r="I4" s="64" t="s">
        <v>151</v>
      </c>
      <c r="J4" s="64" t="s">
        <v>149</v>
      </c>
      <c r="K4" s="64" t="s">
        <v>150</v>
      </c>
      <c r="L4" s="68" t="s">
        <v>151</v>
      </c>
      <c r="O4" s="67"/>
      <c r="P4" s="69"/>
      <c r="Q4" s="69"/>
      <c r="R4" s="69"/>
      <c r="S4" s="69"/>
      <c r="T4" s="69"/>
      <c r="U4" s="69"/>
    </row>
    <row r="5" ht="17.25" customHeight="1" spans="1:21">
      <c r="A5" s="16" t="s">
        <v>152</v>
      </c>
      <c r="B5" s="17">
        <v>368500</v>
      </c>
      <c r="C5" s="70">
        <v>-101.1</v>
      </c>
      <c r="D5" s="70">
        <v>-102.2</v>
      </c>
      <c r="E5" s="71">
        <v>-99.3</v>
      </c>
      <c r="F5" s="19">
        <f t="shared" ref="F5:F8" si="0">10*LOG(3/((1/10^(C5/10))+(1/10^(D5/10))+(1/10^(E5/10))))</f>
        <v>-101.025451234087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O5" s="67"/>
      <c r="P5" s="69"/>
      <c r="Q5" s="72"/>
      <c r="R5" s="73"/>
      <c r="S5" s="67"/>
      <c r="T5" s="67"/>
      <c r="U5" s="67"/>
    </row>
    <row r="6" ht="17.25" customHeight="1" spans="1:21">
      <c r="A6" s="16" t="s">
        <v>153</v>
      </c>
      <c r="B6" s="17">
        <v>531000</v>
      </c>
      <c r="C6" s="74"/>
      <c r="D6" s="74"/>
      <c r="E6" s="74"/>
      <c r="F6" s="75">
        <f t="shared" si="0"/>
        <v>0</v>
      </c>
      <c r="G6" s="74"/>
      <c r="H6" s="74"/>
      <c r="I6" s="74"/>
      <c r="J6" s="74"/>
      <c r="K6" s="74"/>
      <c r="L6" s="74"/>
      <c r="O6" s="67"/>
      <c r="P6" s="69"/>
      <c r="Q6" s="72"/>
      <c r="R6" s="73"/>
      <c r="S6" s="67"/>
      <c r="T6" s="67"/>
      <c r="U6" s="67"/>
    </row>
    <row r="7" ht="17.25" customHeight="1" spans="1:21">
      <c r="A7" s="16" t="s">
        <v>154</v>
      </c>
      <c r="B7" s="26">
        <v>650000</v>
      </c>
      <c r="C7" s="70">
        <v>-100.9</v>
      </c>
      <c r="D7" s="70">
        <v>-101.1</v>
      </c>
      <c r="E7" s="71">
        <v>-99.1</v>
      </c>
      <c r="F7" s="19">
        <f t="shared" si="0"/>
        <v>-100.4549885704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O7" s="67"/>
      <c r="P7" s="69"/>
      <c r="Q7" s="72"/>
      <c r="R7" s="72"/>
      <c r="S7" s="67"/>
      <c r="T7" s="67"/>
      <c r="U7" s="67"/>
    </row>
    <row r="8" ht="14.85" spans="1:21">
      <c r="A8" s="30" t="s">
        <v>155</v>
      </c>
      <c r="B8" s="31">
        <v>188500</v>
      </c>
      <c r="C8" s="70">
        <v>-92.2</v>
      </c>
      <c r="D8" s="70">
        <v>-92.4</v>
      </c>
      <c r="E8" s="71">
        <v>-88.5</v>
      </c>
      <c r="F8" s="33">
        <f t="shared" si="0"/>
        <v>-91.3622719059932</v>
      </c>
      <c r="G8" s="17">
        <v>0</v>
      </c>
      <c r="H8" s="17">
        <v>0</v>
      </c>
      <c r="I8" s="17">
        <v>0</v>
      </c>
      <c r="J8" s="17">
        <v>0</v>
      </c>
      <c r="K8" s="17">
        <v>0</v>
      </c>
      <c r="L8" s="17">
        <v>0</v>
      </c>
      <c r="O8" s="67"/>
      <c r="P8" s="69"/>
      <c r="Q8" s="72"/>
      <c r="R8" s="72"/>
      <c r="S8" s="67"/>
      <c r="T8" s="67"/>
      <c r="U8" s="67"/>
    </row>
    <row r="9" spans="1:21">
      <c r="O9" s="67"/>
      <c r="P9" s="69"/>
      <c r="Q9" s="73"/>
      <c r="R9" s="73"/>
      <c r="S9" s="67"/>
      <c r="T9" s="67"/>
      <c r="U9" s="67"/>
    </row>
    <row r="10" ht="19.8" customHeight="1" spans="1:21">
      <c r="O10" s="67"/>
      <c r="P10" s="69"/>
      <c r="Q10" s="73"/>
      <c r="R10" s="73"/>
      <c r="S10" s="67"/>
      <c r="T10" s="67"/>
      <c r="U10" s="67"/>
    </row>
    <row r="11" ht="29.75" customHeight="1" spans="1:21">
      <c r="A11" s="5" t="s">
        <v>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  <c r="O11" s="67"/>
      <c r="P11" s="69"/>
      <c r="Q11" s="72"/>
      <c r="R11" s="73"/>
      <c r="S11" s="67"/>
      <c r="T11" s="67"/>
      <c r="U11" s="67"/>
    </row>
    <row r="12" ht="22.45" customHeight="1" spans="1:21">
      <c r="A12" s="63" t="s">
        <v>143</v>
      </c>
      <c r="B12" s="64" t="s">
        <v>144</v>
      </c>
      <c r="C12" s="64" t="s">
        <v>145</v>
      </c>
      <c r="D12" s="64"/>
      <c r="E12" s="64"/>
      <c r="F12" s="65" t="s">
        <v>146</v>
      </c>
      <c r="G12" s="65" t="s">
        <v>147</v>
      </c>
      <c r="H12" s="65"/>
      <c r="I12" s="65"/>
      <c r="J12" s="65" t="s">
        <v>148</v>
      </c>
      <c r="K12" s="65"/>
      <c r="L12" s="66"/>
      <c r="O12" s="67"/>
      <c r="P12" s="69"/>
      <c r="Q12" s="72"/>
      <c r="R12" s="73"/>
      <c r="S12" s="67"/>
      <c r="T12" s="67"/>
      <c r="U12" s="67"/>
    </row>
    <row r="13" ht="17.25" customHeight="1" spans="1:21">
      <c r="A13" s="63"/>
      <c r="B13" s="64"/>
      <c r="C13" s="64" t="s">
        <v>149</v>
      </c>
      <c r="D13" s="64" t="s">
        <v>150</v>
      </c>
      <c r="E13" s="64" t="s">
        <v>151</v>
      </c>
      <c r="F13" s="65"/>
      <c r="G13" s="64" t="s">
        <v>149</v>
      </c>
      <c r="H13" s="64" t="s">
        <v>150</v>
      </c>
      <c r="I13" s="64" t="s">
        <v>151</v>
      </c>
      <c r="J13" s="64" t="s">
        <v>149</v>
      </c>
      <c r="K13" s="64" t="s">
        <v>150</v>
      </c>
      <c r="L13" s="68" t="s">
        <v>151</v>
      </c>
      <c r="O13" s="67"/>
      <c r="P13" s="69"/>
      <c r="Q13" s="73"/>
      <c r="R13" s="73"/>
      <c r="S13" s="67"/>
      <c r="T13" s="67"/>
      <c r="U13" s="67"/>
    </row>
    <row r="14" ht="17.25" customHeight="1" spans="1:21">
      <c r="A14" s="16" t="s">
        <v>152</v>
      </c>
      <c r="B14" s="17">
        <v>368500</v>
      </c>
      <c r="C14" s="70">
        <v>-102.5</v>
      </c>
      <c r="D14" s="70">
        <v>-102.6</v>
      </c>
      <c r="E14" s="71">
        <v>-99.1</v>
      </c>
      <c r="F14" s="19">
        <f t="shared" ref="F14:F17" si="1">10*LOG(3/((1/10^(C14/10))+(1/10^(D14/10))+(1/10^(E14/10))))</f>
        <v>-101.673971730714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O14" s="67"/>
      <c r="P14" s="69"/>
      <c r="Q14" s="72"/>
      <c r="R14" s="73"/>
      <c r="S14" s="67"/>
      <c r="T14" s="67"/>
      <c r="U14" s="67"/>
    </row>
    <row r="15" ht="17.25" customHeight="1" spans="1:21">
      <c r="A15" s="16" t="s">
        <v>153</v>
      </c>
      <c r="B15" s="17">
        <v>531000</v>
      </c>
      <c r="C15" s="74"/>
      <c r="D15" s="74"/>
      <c r="E15" s="74"/>
      <c r="F15" s="75">
        <f t="shared" si="1"/>
        <v>0</v>
      </c>
      <c r="G15" s="74"/>
      <c r="H15" s="74"/>
      <c r="I15" s="74"/>
      <c r="J15" s="74"/>
      <c r="K15" s="74"/>
      <c r="L15" s="74"/>
      <c r="O15" s="67"/>
      <c r="P15" s="69"/>
      <c r="Q15" s="72"/>
      <c r="R15" s="72"/>
      <c r="S15" s="67"/>
      <c r="T15" s="67"/>
      <c r="U15" s="67"/>
    </row>
    <row r="16" spans="1:21">
      <c r="A16" s="16" t="s">
        <v>154</v>
      </c>
      <c r="B16" s="26">
        <v>650000</v>
      </c>
      <c r="C16" s="70">
        <v>-102.1</v>
      </c>
      <c r="D16" s="70">
        <v>-103</v>
      </c>
      <c r="E16" s="71">
        <v>-100.2</v>
      </c>
      <c r="F16" s="19">
        <f t="shared" si="1"/>
        <v>-101.916559993176</v>
      </c>
      <c r="G16" s="17">
        <v>0</v>
      </c>
      <c r="H16" s="17">
        <v>0</v>
      </c>
      <c r="I16" s="17">
        <v>0</v>
      </c>
      <c r="J16" s="17">
        <v>0</v>
      </c>
      <c r="K16" s="17">
        <v>0</v>
      </c>
      <c r="L16" s="17">
        <v>0</v>
      </c>
      <c r="O16" s="67"/>
      <c r="P16" s="69"/>
      <c r="Q16" s="72"/>
      <c r="R16" s="72"/>
      <c r="S16" s="67"/>
      <c r="T16" s="67"/>
      <c r="U16" s="67"/>
    </row>
    <row r="17" ht="14.85" spans="1:21">
      <c r="A17" s="30" t="s">
        <v>155</v>
      </c>
      <c r="B17" s="31">
        <v>188500</v>
      </c>
      <c r="C17" s="70">
        <v>-93.4</v>
      </c>
      <c r="D17" s="70">
        <v>-93.2</v>
      </c>
      <c r="E17" s="71">
        <v>-88.8</v>
      </c>
      <c r="F17" s="33">
        <f t="shared" si="1"/>
        <v>-92.2493301715783</v>
      </c>
      <c r="G17" s="34"/>
      <c r="H17" s="34"/>
      <c r="I17" s="34"/>
      <c r="J17" s="34"/>
      <c r="K17" s="34"/>
      <c r="L17" s="35"/>
      <c r="O17" s="67"/>
      <c r="P17" s="69"/>
      <c r="Q17" s="73"/>
      <c r="R17" s="73"/>
      <c r="S17" s="67"/>
      <c r="T17" s="67"/>
      <c r="U17" s="67"/>
    </row>
    <row r="18" ht="19.8" customHeight="1" spans="1:21">
      <c r="O18" s="67"/>
      <c r="P18" s="69"/>
      <c r="Q18" s="73"/>
      <c r="R18" s="73"/>
      <c r="S18" s="67"/>
      <c r="T18" s="67"/>
      <c r="U18" s="67"/>
    </row>
    <row r="19" ht="29.75" customHeight="1" spans="1:21">
      <c r="O19" s="67"/>
      <c r="P19" s="69"/>
      <c r="Q19" s="72"/>
      <c r="R19" s="73"/>
      <c r="S19" s="67"/>
      <c r="T19" s="67"/>
      <c r="U19" s="67"/>
    </row>
    <row r="20" ht="22.45" customHeight="1" spans="1:21">
      <c r="A20" s="5" t="s">
        <v>87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  <c r="O20" s="67"/>
      <c r="P20" s="69"/>
      <c r="Q20" s="72"/>
      <c r="R20" s="73"/>
      <c r="S20" s="67"/>
      <c r="T20" s="67"/>
      <c r="U20" s="67"/>
    </row>
    <row r="21" ht="17.25" customHeight="1" spans="1:21">
      <c r="A21" s="63" t="s">
        <v>143</v>
      </c>
      <c r="B21" s="64" t="s">
        <v>144</v>
      </c>
      <c r="C21" s="64" t="s">
        <v>145</v>
      </c>
      <c r="D21" s="64"/>
      <c r="E21" s="64"/>
      <c r="F21" s="65" t="s">
        <v>146</v>
      </c>
      <c r="G21" s="65" t="s">
        <v>147</v>
      </c>
      <c r="H21" s="65"/>
      <c r="I21" s="65"/>
      <c r="J21" s="65" t="s">
        <v>148</v>
      </c>
      <c r="K21" s="65"/>
      <c r="L21" s="66"/>
    </row>
    <row r="22" ht="17.25" customHeight="1" spans="1:21">
      <c r="A22" s="63"/>
      <c r="B22" s="64"/>
      <c r="C22" s="64" t="s">
        <v>149</v>
      </c>
      <c r="D22" s="64" t="s">
        <v>150</v>
      </c>
      <c r="E22" s="64" t="s">
        <v>151</v>
      </c>
      <c r="F22" s="65"/>
      <c r="G22" s="64" t="s">
        <v>149</v>
      </c>
      <c r="H22" s="64" t="s">
        <v>150</v>
      </c>
      <c r="I22" s="64" t="s">
        <v>151</v>
      </c>
      <c r="J22" s="64" t="s">
        <v>149</v>
      </c>
      <c r="K22" s="64" t="s">
        <v>150</v>
      </c>
      <c r="L22" s="68" t="s">
        <v>151</v>
      </c>
    </row>
    <row r="23" ht="17.25" customHeight="1" spans="1:21">
      <c r="A23" s="16" t="s">
        <v>152</v>
      </c>
      <c r="B23" s="17">
        <v>368500</v>
      </c>
      <c r="C23" s="70">
        <v>-95.9</v>
      </c>
      <c r="D23" s="70">
        <v>-96.1</v>
      </c>
      <c r="E23" s="71">
        <v>-93</v>
      </c>
      <c r="F23" s="19">
        <f t="shared" ref="F23:F26" si="2">10*LOG(3/((1/10^(C23/10))+(1/10^(D23/10))+(1/10^(E23/10))))</f>
        <v>-95.2111700259723</v>
      </c>
      <c r="G23" s="17">
        <v>0</v>
      </c>
      <c r="H23" s="17">
        <v>0</v>
      </c>
      <c r="I23" s="17">
        <v>0</v>
      </c>
      <c r="J23" s="17">
        <v>0</v>
      </c>
      <c r="K23" s="17">
        <v>0</v>
      </c>
      <c r="L23" s="17">
        <v>0</v>
      </c>
    </row>
    <row r="24" spans="1:21">
      <c r="A24" s="16" t="s">
        <v>153</v>
      </c>
      <c r="B24" s="17">
        <v>531000</v>
      </c>
      <c r="C24" s="74"/>
      <c r="D24" s="74"/>
      <c r="E24" s="74"/>
      <c r="F24" s="75">
        <f t="shared" si="2"/>
        <v>0</v>
      </c>
      <c r="G24" s="74"/>
      <c r="H24" s="74"/>
      <c r="I24" s="74"/>
      <c r="J24" s="74"/>
      <c r="K24" s="74"/>
      <c r="L24" s="74"/>
    </row>
    <row r="25" spans="1:21">
      <c r="A25" s="16" t="s">
        <v>154</v>
      </c>
      <c r="B25" s="26">
        <v>650000</v>
      </c>
      <c r="C25" s="70">
        <v>-99.6</v>
      </c>
      <c r="D25" s="70">
        <v>-100.6</v>
      </c>
      <c r="E25" s="71">
        <v>-98.9</v>
      </c>
      <c r="F25" s="19">
        <f t="shared" si="2"/>
        <v>-99.7564799466161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17">
        <v>0</v>
      </c>
    </row>
    <row r="26" ht="19.8" customHeight="1" spans="1:21">
      <c r="A26" s="30" t="s">
        <v>155</v>
      </c>
      <c r="B26" s="31">
        <v>188500</v>
      </c>
      <c r="C26" s="74"/>
      <c r="D26" s="74"/>
      <c r="E26" s="74"/>
      <c r="F26" s="75">
        <f t="shared" si="2"/>
        <v>0</v>
      </c>
      <c r="G26" s="74"/>
      <c r="H26" s="74"/>
      <c r="I26" s="74"/>
      <c r="J26" s="74"/>
      <c r="K26" s="74"/>
      <c r="L26" s="74"/>
    </row>
    <row r="27" ht="29.75" customHeight="1"/>
    <row r="28" ht="22.45" customHeight="1"/>
    <row r="29" ht="17.25" customHeight="1" spans="1:21">
      <c r="A29" s="5" t="s">
        <v>89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</row>
    <row r="30" ht="17.25" customHeight="1" spans="1:21">
      <c r="A30" s="63" t="s">
        <v>143</v>
      </c>
      <c r="B30" s="64" t="s">
        <v>144</v>
      </c>
      <c r="C30" s="64" t="s">
        <v>145</v>
      </c>
      <c r="D30" s="64"/>
      <c r="E30" s="64"/>
      <c r="F30" s="65" t="s">
        <v>146</v>
      </c>
      <c r="G30" s="65" t="s">
        <v>147</v>
      </c>
      <c r="H30" s="65"/>
      <c r="I30" s="65"/>
      <c r="J30" s="65" t="s">
        <v>148</v>
      </c>
      <c r="K30" s="65"/>
      <c r="L30" s="66"/>
    </row>
    <row r="31" ht="17.25" customHeight="1" spans="1:21">
      <c r="A31" s="63"/>
      <c r="B31" s="64"/>
      <c r="C31" s="64" t="s">
        <v>149</v>
      </c>
      <c r="D31" s="64" t="s">
        <v>150</v>
      </c>
      <c r="E31" s="64" t="s">
        <v>151</v>
      </c>
      <c r="F31" s="65"/>
      <c r="G31" s="64" t="s">
        <v>149</v>
      </c>
      <c r="H31" s="64" t="s">
        <v>150</v>
      </c>
      <c r="I31" s="64" t="s">
        <v>151</v>
      </c>
      <c r="J31" s="64" t="s">
        <v>149</v>
      </c>
      <c r="K31" s="64" t="s">
        <v>150</v>
      </c>
      <c r="L31" s="68" t="s">
        <v>151</v>
      </c>
    </row>
    <row r="32" spans="1:21">
      <c r="A32" s="16" t="s">
        <v>152</v>
      </c>
      <c r="B32" s="17">
        <v>368500</v>
      </c>
      <c r="C32" s="70">
        <v>-102.1</v>
      </c>
      <c r="D32" s="70">
        <v>-101.7</v>
      </c>
      <c r="E32" s="71">
        <v>-98.6</v>
      </c>
      <c r="F32" s="19">
        <f t="shared" ref="F32:F35" si="3">10*LOG(3/((1/10^(C32/10))+(1/10^(D32/10))+(1/10^(E32/10))))</f>
        <v>-101.055504270281</v>
      </c>
      <c r="G32" s="17">
        <v>0</v>
      </c>
      <c r="H32" s="17">
        <v>0</v>
      </c>
      <c r="I32" s="17">
        <v>0</v>
      </c>
      <c r="J32" s="17">
        <v>0</v>
      </c>
      <c r="K32" s="17">
        <v>0</v>
      </c>
      <c r="L32" s="17">
        <v>0</v>
      </c>
    </row>
    <row r="33" spans="1:12">
      <c r="A33" s="16" t="s">
        <v>153</v>
      </c>
      <c r="B33" s="17">
        <v>531000</v>
      </c>
      <c r="C33" s="74"/>
      <c r="D33" s="74"/>
      <c r="E33" s="74"/>
      <c r="F33" s="75">
        <f t="shared" si="3"/>
        <v>0</v>
      </c>
      <c r="G33" s="74"/>
      <c r="H33" s="74"/>
      <c r="I33" s="74"/>
      <c r="J33" s="74"/>
      <c r="K33" s="74"/>
      <c r="L33" s="74"/>
    </row>
    <row r="34" ht="19.8" customHeight="1" spans="1:12">
      <c r="A34" s="16" t="s">
        <v>154</v>
      </c>
      <c r="B34" s="26">
        <v>650000</v>
      </c>
      <c r="C34" s="70">
        <v>-98.7</v>
      </c>
      <c r="D34" s="70">
        <v>-100.2</v>
      </c>
      <c r="E34" s="71">
        <v>-99.1</v>
      </c>
      <c r="F34" s="19">
        <f t="shared" si="3"/>
        <v>-99.3806406166116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</row>
    <row r="35" ht="29.75" customHeight="1" spans="1:12">
      <c r="A35" s="30" t="s">
        <v>155</v>
      </c>
      <c r="B35" s="31">
        <v>188500</v>
      </c>
      <c r="C35" s="76">
        <v>-95.2</v>
      </c>
      <c r="D35" s="76">
        <v>-95.9</v>
      </c>
      <c r="E35" s="76">
        <v>-92.5</v>
      </c>
      <c r="F35" s="33">
        <f t="shared" si="3"/>
        <v>-94.7615711678216</v>
      </c>
      <c r="G35" s="17">
        <v>0</v>
      </c>
      <c r="H35" s="17">
        <v>0</v>
      </c>
      <c r="I35" s="17">
        <v>0</v>
      </c>
      <c r="J35" s="17">
        <v>0</v>
      </c>
      <c r="K35" s="17">
        <v>0</v>
      </c>
      <c r="L35" s="17">
        <v>0</v>
      </c>
    </row>
    <row r="36" ht="22.45" customHeight="1"/>
    <row r="37" ht="17.25" customHeight="1"/>
    <row r="38" ht="17.25" customHeight="1" spans="1:12">
      <c r="A38" s="5" t="s">
        <v>91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7"/>
    </row>
    <row r="39" ht="17.25" customHeight="1" spans="1:12">
      <c r="A39" s="63" t="s">
        <v>143</v>
      </c>
      <c r="B39" s="64" t="s">
        <v>144</v>
      </c>
      <c r="C39" s="64" t="s">
        <v>145</v>
      </c>
      <c r="D39" s="64"/>
      <c r="E39" s="64"/>
      <c r="F39" s="65" t="s">
        <v>146</v>
      </c>
      <c r="G39" s="65" t="s">
        <v>147</v>
      </c>
      <c r="H39" s="65"/>
      <c r="I39" s="65"/>
      <c r="J39" s="65" t="s">
        <v>148</v>
      </c>
      <c r="K39" s="65"/>
      <c r="L39" s="66"/>
    </row>
    <row r="40" spans="1:12">
      <c r="A40" s="63"/>
      <c r="B40" s="64"/>
      <c r="C40" s="64" t="s">
        <v>149</v>
      </c>
      <c r="D40" s="64" t="s">
        <v>150</v>
      </c>
      <c r="E40" s="64" t="s">
        <v>151</v>
      </c>
      <c r="F40" s="65"/>
      <c r="G40" s="64" t="s">
        <v>149</v>
      </c>
      <c r="H40" s="64" t="s">
        <v>150</v>
      </c>
      <c r="I40" s="64" t="s">
        <v>151</v>
      </c>
      <c r="J40" s="64" t="s">
        <v>149</v>
      </c>
      <c r="K40" s="64" t="s">
        <v>150</v>
      </c>
      <c r="L40" s="68" t="s">
        <v>151</v>
      </c>
    </row>
    <row r="41" spans="1:12">
      <c r="A41" s="16" t="s">
        <v>152</v>
      </c>
      <c r="B41" s="17">
        <v>368500</v>
      </c>
      <c r="C41" s="70">
        <v>-100.3</v>
      </c>
      <c r="D41" s="70">
        <v>-99.8</v>
      </c>
      <c r="E41" s="71">
        <v>-96.9</v>
      </c>
      <c r="F41" s="19">
        <f t="shared" ref="F41:F44" si="4">10*LOG(3/((1/10^(C41/10))+(1/10^(D41/10))+(1/10^(E41/10))))</f>
        <v>-99.2363955960838</v>
      </c>
      <c r="G41" s="17">
        <v>0</v>
      </c>
      <c r="H41" s="17">
        <v>0</v>
      </c>
      <c r="I41" s="17">
        <v>0</v>
      </c>
      <c r="J41" s="17">
        <v>0</v>
      </c>
      <c r="K41" s="17">
        <v>0</v>
      </c>
      <c r="L41" s="17">
        <v>0</v>
      </c>
    </row>
    <row r="42" ht="19.8" customHeight="1" spans="1:12">
      <c r="A42" s="16" t="s">
        <v>153</v>
      </c>
      <c r="B42" s="17">
        <v>531000</v>
      </c>
      <c r="C42" s="74"/>
      <c r="D42" s="74"/>
      <c r="E42" s="74"/>
      <c r="F42" s="75">
        <f t="shared" si="4"/>
        <v>0</v>
      </c>
      <c r="G42" s="74"/>
      <c r="H42" s="74"/>
      <c r="I42" s="74"/>
      <c r="J42" s="74"/>
      <c r="K42" s="74"/>
      <c r="L42" s="74"/>
    </row>
    <row r="43" ht="29.75" customHeight="1" spans="1:12">
      <c r="A43" s="16" t="s">
        <v>154</v>
      </c>
      <c r="B43" s="26">
        <v>650000</v>
      </c>
      <c r="C43" s="70">
        <v>-100</v>
      </c>
      <c r="D43" s="70">
        <v>-101.2</v>
      </c>
      <c r="E43" s="71">
        <v>-99.4</v>
      </c>
      <c r="F43" s="19">
        <f t="shared" si="4"/>
        <v>-100.26563268961</v>
      </c>
      <c r="G43" s="17">
        <v>0</v>
      </c>
      <c r="H43" s="17">
        <v>0</v>
      </c>
      <c r="I43" s="17">
        <v>0</v>
      </c>
      <c r="J43" s="17">
        <v>0</v>
      </c>
      <c r="K43" s="17">
        <v>0</v>
      </c>
      <c r="L43" s="17">
        <v>0</v>
      </c>
    </row>
    <row r="44" ht="22.45" customHeight="1" spans="1:12">
      <c r="A44" s="30" t="s">
        <v>155</v>
      </c>
      <c r="B44" s="31">
        <v>188500</v>
      </c>
      <c r="C44" s="76">
        <v>-92.6</v>
      </c>
      <c r="D44" s="76">
        <v>-93.7</v>
      </c>
      <c r="E44" s="76">
        <v>-87.7</v>
      </c>
      <c r="F44" s="33">
        <f t="shared" si="4"/>
        <v>-91.9982584756417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</row>
    <row r="45" ht="17.25" customHeight="1" spans="1:12">
      <c r="A45" s="77"/>
    </row>
    <row r="46" ht="17.25" customHeight="1"/>
    <row r="47" ht="17.25" customHeight="1" spans="1:12">
      <c r="A47" s="5" t="s">
        <v>93</v>
      </c>
      <c r="B47" s="6"/>
      <c r="C47" s="6"/>
      <c r="D47" s="6"/>
      <c r="E47" s="6"/>
      <c r="F47" s="6"/>
      <c r="G47" s="6"/>
      <c r="H47" s="6"/>
      <c r="I47" s="6"/>
      <c r="J47" s="6"/>
      <c r="K47" s="6"/>
      <c r="L47" s="7"/>
    </row>
    <row r="48" ht="16.3" spans="1:12">
      <c r="A48" s="63" t="s">
        <v>143</v>
      </c>
      <c r="B48" s="64" t="s">
        <v>144</v>
      </c>
      <c r="C48" s="64" t="s">
        <v>145</v>
      </c>
      <c r="D48" s="64"/>
      <c r="E48" s="64"/>
      <c r="F48" s="65" t="s">
        <v>146</v>
      </c>
      <c r="G48" s="65" t="s">
        <v>147</v>
      </c>
      <c r="H48" s="65"/>
      <c r="I48" s="65"/>
      <c r="J48" s="65" t="s">
        <v>148</v>
      </c>
      <c r="K48" s="65"/>
      <c r="L48" s="66"/>
    </row>
    <row r="49" spans="1:12">
      <c r="A49" s="63"/>
      <c r="B49" s="64"/>
      <c r="C49" s="64" t="s">
        <v>149</v>
      </c>
      <c r="D49" s="64" t="s">
        <v>150</v>
      </c>
      <c r="E49" s="64" t="s">
        <v>151</v>
      </c>
      <c r="F49" s="65"/>
      <c r="G49" s="64" t="s">
        <v>149</v>
      </c>
      <c r="H49" s="64" t="s">
        <v>150</v>
      </c>
      <c r="I49" s="64" t="s">
        <v>151</v>
      </c>
      <c r="J49" s="64" t="s">
        <v>149</v>
      </c>
      <c r="K49" s="64" t="s">
        <v>150</v>
      </c>
      <c r="L49" s="68" t="s">
        <v>151</v>
      </c>
    </row>
    <row r="50" spans="1:12">
      <c r="A50" s="16" t="s">
        <v>152</v>
      </c>
      <c r="B50" s="17">
        <v>368500</v>
      </c>
      <c r="C50" s="74"/>
      <c r="D50" s="74"/>
      <c r="E50" s="74"/>
      <c r="F50" s="75">
        <f t="shared" ref="F50:F53" si="5">10*LOG(3/((1/10^(C50/10))+(1/10^(D50/10))+(1/10^(E50/10))))</f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  <c r="L50" s="74">
        <v>0</v>
      </c>
    </row>
    <row r="51" ht="31.35" customHeight="1" spans="1:12">
      <c r="A51" s="16" t="s">
        <v>153</v>
      </c>
      <c r="B51" s="17">
        <v>531000</v>
      </c>
      <c r="C51" s="74"/>
      <c r="D51" s="74"/>
      <c r="E51" s="74"/>
      <c r="F51" s="75">
        <f t="shared" si="5"/>
        <v>0</v>
      </c>
      <c r="G51" s="74"/>
      <c r="H51" s="74"/>
      <c r="I51" s="74"/>
      <c r="J51" s="74"/>
      <c r="K51" s="74"/>
      <c r="L51" s="74"/>
    </row>
    <row r="52" spans="1:12">
      <c r="A52" s="16" t="s">
        <v>154</v>
      </c>
      <c r="B52" s="26">
        <v>650000</v>
      </c>
      <c r="C52" s="70">
        <v>-102.7</v>
      </c>
      <c r="D52" s="70">
        <v>-102.6</v>
      </c>
      <c r="E52" s="71">
        <v>-100.8</v>
      </c>
      <c r="F52" s="19">
        <f t="shared" si="5"/>
        <v>-102.116590626928</v>
      </c>
      <c r="G52" s="17">
        <v>0</v>
      </c>
      <c r="H52" s="17">
        <v>0</v>
      </c>
      <c r="I52" s="17">
        <v>0</v>
      </c>
      <c r="J52" s="17">
        <v>0</v>
      </c>
      <c r="K52" s="17">
        <v>0</v>
      </c>
      <c r="L52" s="17">
        <v>0</v>
      </c>
    </row>
    <row r="53" ht="14.85" spans="1:12">
      <c r="A53" s="30" t="s">
        <v>155</v>
      </c>
      <c r="B53" s="31">
        <v>188500</v>
      </c>
      <c r="C53" s="70">
        <v>-94.2</v>
      </c>
      <c r="D53" s="70">
        <v>-94.6</v>
      </c>
      <c r="E53" s="71">
        <v>-90.2</v>
      </c>
      <c r="F53" s="33">
        <f t="shared" si="5"/>
        <v>-93.3987711571266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</row>
    <row r="54" ht="14.85"/>
    <row r="55" ht="15.4" spans="1:12">
      <c r="A55" s="5" t="s">
        <v>95</v>
      </c>
      <c r="B55" s="6"/>
      <c r="C55" s="6"/>
      <c r="D55" s="6"/>
      <c r="E55" s="6"/>
      <c r="F55" s="6"/>
      <c r="G55" s="6"/>
      <c r="H55" s="6"/>
      <c r="I55" s="6"/>
      <c r="J55" s="6"/>
      <c r="K55" s="6"/>
      <c r="L55" s="7"/>
    </row>
    <row r="56" ht="16.3" spans="1:12">
      <c r="A56" s="63" t="s">
        <v>143</v>
      </c>
      <c r="B56" s="64" t="s">
        <v>144</v>
      </c>
      <c r="C56" s="64" t="s">
        <v>145</v>
      </c>
      <c r="D56" s="64"/>
      <c r="E56" s="64"/>
      <c r="F56" s="65" t="s">
        <v>146</v>
      </c>
      <c r="G56" s="65" t="s">
        <v>147</v>
      </c>
      <c r="H56" s="65"/>
      <c r="I56" s="65"/>
      <c r="J56" s="65" t="s">
        <v>148</v>
      </c>
      <c r="K56" s="65"/>
      <c r="L56" s="66"/>
    </row>
    <row r="57" spans="1:12">
      <c r="A57" s="63"/>
      <c r="B57" s="64"/>
      <c r="C57" s="64" t="s">
        <v>149</v>
      </c>
      <c r="D57" s="64" t="s">
        <v>150</v>
      </c>
      <c r="E57" s="64" t="s">
        <v>151</v>
      </c>
      <c r="F57" s="65"/>
      <c r="G57" s="64" t="s">
        <v>149</v>
      </c>
      <c r="H57" s="64" t="s">
        <v>150</v>
      </c>
      <c r="I57" s="64" t="s">
        <v>151</v>
      </c>
      <c r="J57" s="64" t="s">
        <v>149</v>
      </c>
      <c r="K57" s="64" t="s">
        <v>150</v>
      </c>
      <c r="L57" s="68" t="s">
        <v>151</v>
      </c>
    </row>
    <row r="58" spans="1:12">
      <c r="A58" s="16" t="s">
        <v>152</v>
      </c>
      <c r="B58" s="17">
        <v>368500</v>
      </c>
      <c r="C58" s="70">
        <v>-102.8</v>
      </c>
      <c r="D58" s="70">
        <v>-103.5</v>
      </c>
      <c r="E58" s="71">
        <v>-99.8</v>
      </c>
      <c r="F58" s="19">
        <f t="shared" ref="F58:F61" si="6">10*LOG(3/((1/10^(C58/10))+(1/10^(D58/10))+(1/10^(E58/10))))</f>
        <v>-102.303786146987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</row>
    <row r="59" spans="1:12">
      <c r="A59" s="16" t="s">
        <v>153</v>
      </c>
      <c r="B59" s="17">
        <v>531000</v>
      </c>
      <c r="C59" s="74"/>
      <c r="D59" s="74"/>
      <c r="E59" s="74"/>
      <c r="F59" s="75">
        <f t="shared" si="6"/>
        <v>0</v>
      </c>
      <c r="G59" s="74"/>
      <c r="H59" s="74"/>
      <c r="I59" s="74"/>
      <c r="J59" s="74"/>
      <c r="K59" s="74"/>
      <c r="L59" s="74"/>
    </row>
    <row r="60" spans="1:12">
      <c r="A60" s="16" t="s">
        <v>154</v>
      </c>
      <c r="B60" s="26">
        <v>650000</v>
      </c>
      <c r="C60" s="70">
        <v>-101.6</v>
      </c>
      <c r="D60" s="70">
        <v>-101.9</v>
      </c>
      <c r="E60" s="71">
        <v>-101.1</v>
      </c>
      <c r="F60" s="19">
        <f t="shared" si="6"/>
        <v>-101.545767194385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</row>
    <row r="61" ht="14.85" spans="1:12">
      <c r="A61" s="30" t="s">
        <v>155</v>
      </c>
      <c r="B61" s="31">
        <v>188500</v>
      </c>
      <c r="C61" s="70">
        <v>-93.5</v>
      </c>
      <c r="D61" s="70">
        <v>-93.4</v>
      </c>
      <c r="E61" s="71">
        <v>-89.2</v>
      </c>
      <c r="F61" s="33">
        <f t="shared" si="6"/>
        <v>-92.4371968948526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</row>
    <row r="62" ht="14.85"/>
    <row r="63" ht="15.4" spans="1:12">
      <c r="A63" s="5" t="s">
        <v>97</v>
      </c>
      <c r="B63" s="6"/>
      <c r="C63" s="6"/>
      <c r="D63" s="6"/>
      <c r="E63" s="6"/>
      <c r="F63" s="6"/>
      <c r="G63" s="6"/>
      <c r="H63" s="6"/>
      <c r="I63" s="6"/>
      <c r="J63" s="6"/>
      <c r="K63" s="6"/>
      <c r="L63" s="7"/>
    </row>
    <row r="64" ht="16.3" spans="1:12">
      <c r="A64" s="63" t="s">
        <v>143</v>
      </c>
      <c r="B64" s="64" t="s">
        <v>144</v>
      </c>
      <c r="C64" s="64" t="s">
        <v>145</v>
      </c>
      <c r="D64" s="64"/>
      <c r="E64" s="64"/>
      <c r="F64" s="65" t="s">
        <v>146</v>
      </c>
      <c r="G64" s="65" t="s">
        <v>147</v>
      </c>
      <c r="H64" s="65"/>
      <c r="I64" s="65"/>
      <c r="J64" s="65" t="s">
        <v>148</v>
      </c>
      <c r="K64" s="65"/>
      <c r="L64" s="66"/>
    </row>
    <row r="65" spans="1:12">
      <c r="A65" s="63"/>
      <c r="B65" s="64"/>
      <c r="C65" s="64" t="s">
        <v>149</v>
      </c>
      <c r="D65" s="64" t="s">
        <v>150</v>
      </c>
      <c r="E65" s="64" t="s">
        <v>151</v>
      </c>
      <c r="F65" s="65"/>
      <c r="G65" s="64" t="s">
        <v>149</v>
      </c>
      <c r="H65" s="64" t="s">
        <v>150</v>
      </c>
      <c r="I65" s="64" t="s">
        <v>151</v>
      </c>
      <c r="J65" s="64" t="s">
        <v>149</v>
      </c>
      <c r="K65" s="64" t="s">
        <v>150</v>
      </c>
      <c r="L65" s="68" t="s">
        <v>151</v>
      </c>
    </row>
    <row r="66" spans="1:12">
      <c r="A66" s="16" t="s">
        <v>152</v>
      </c>
      <c r="B66" s="17">
        <v>368500</v>
      </c>
      <c r="C66" s="70">
        <v>-102.8</v>
      </c>
      <c r="D66" s="70">
        <v>-103</v>
      </c>
      <c r="E66" s="71">
        <v>-99.5</v>
      </c>
      <c r="F66" s="19">
        <f t="shared" ref="F66:F69" si="7">10*LOG(3/((1/10^(C66/10))+(1/10^(D66/10))+(1/10^(E66/10))))</f>
        <v>-102.033931956772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</row>
    <row r="67" spans="1:12">
      <c r="A67" s="16" t="s">
        <v>153</v>
      </c>
      <c r="B67" s="17">
        <v>531000</v>
      </c>
      <c r="C67" s="74"/>
      <c r="D67" s="74"/>
      <c r="E67" s="74"/>
      <c r="F67" s="75">
        <f t="shared" si="7"/>
        <v>0</v>
      </c>
      <c r="G67" s="74"/>
      <c r="H67" s="74"/>
      <c r="I67" s="74"/>
      <c r="J67" s="74"/>
      <c r="K67" s="74"/>
      <c r="L67" s="74"/>
    </row>
    <row r="68" spans="1:12">
      <c r="A68" s="16" t="s">
        <v>154</v>
      </c>
      <c r="B68" s="26">
        <v>650000</v>
      </c>
      <c r="C68" s="70">
        <v>-101.6</v>
      </c>
      <c r="D68" s="70">
        <v>-100.8</v>
      </c>
      <c r="E68" s="71">
        <v>-99.5</v>
      </c>
      <c r="F68" s="19">
        <f t="shared" si="7"/>
        <v>-100.717538032399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0</v>
      </c>
    </row>
    <row r="69" ht="14.85" spans="1:12">
      <c r="A69" s="30" t="s">
        <v>155</v>
      </c>
      <c r="B69" s="31">
        <v>188500</v>
      </c>
      <c r="C69" s="70">
        <v>-93</v>
      </c>
      <c r="D69" s="70">
        <v>-92.8</v>
      </c>
      <c r="E69" s="71">
        <v>-87.7</v>
      </c>
      <c r="F69" s="33">
        <f t="shared" si="7"/>
        <v>-91.7508317225991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0</v>
      </c>
    </row>
    <row r="70" ht="14.85"/>
    <row r="71" ht="15.4" spans="1:12">
      <c r="A71" s="5" t="s">
        <v>99</v>
      </c>
      <c r="B71" s="6"/>
      <c r="C71" s="6"/>
      <c r="D71" s="6"/>
      <c r="E71" s="6"/>
      <c r="F71" s="6"/>
      <c r="G71" s="6"/>
      <c r="H71" s="6"/>
      <c r="I71" s="6"/>
      <c r="J71" s="6"/>
      <c r="K71" s="6"/>
      <c r="L71" s="7"/>
    </row>
    <row r="72" ht="16.3" spans="1:12">
      <c r="A72" s="63" t="s">
        <v>143</v>
      </c>
      <c r="B72" s="64" t="s">
        <v>144</v>
      </c>
      <c r="C72" s="64" t="s">
        <v>145</v>
      </c>
      <c r="D72" s="64"/>
      <c r="E72" s="64"/>
      <c r="F72" s="65" t="s">
        <v>146</v>
      </c>
      <c r="G72" s="65" t="s">
        <v>147</v>
      </c>
      <c r="H72" s="65"/>
      <c r="I72" s="65"/>
      <c r="J72" s="65" t="s">
        <v>148</v>
      </c>
      <c r="K72" s="65"/>
      <c r="L72" s="66"/>
    </row>
    <row r="73" spans="1:12">
      <c r="A73" s="63"/>
      <c r="B73" s="64"/>
      <c r="C73" s="64" t="s">
        <v>149</v>
      </c>
      <c r="D73" s="64" t="s">
        <v>150</v>
      </c>
      <c r="E73" s="64" t="s">
        <v>151</v>
      </c>
      <c r="F73" s="65"/>
      <c r="G73" s="64" t="s">
        <v>149</v>
      </c>
      <c r="H73" s="64" t="s">
        <v>150</v>
      </c>
      <c r="I73" s="64" t="s">
        <v>151</v>
      </c>
      <c r="J73" s="64" t="s">
        <v>149</v>
      </c>
      <c r="K73" s="64" t="s">
        <v>150</v>
      </c>
      <c r="L73" s="68" t="s">
        <v>151</v>
      </c>
    </row>
    <row r="74" spans="1:12">
      <c r="A74" s="16" t="s">
        <v>152</v>
      </c>
      <c r="B74" s="17">
        <v>368500</v>
      </c>
      <c r="C74" s="74"/>
      <c r="D74" s="74"/>
      <c r="E74" s="74"/>
      <c r="F74" s="75">
        <f t="shared" ref="F74:F77" si="8">10*LOG(3/((1/10^(C74/10))+(1/10^(D74/10))+(1/10^(E74/10))))</f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</row>
    <row r="75" spans="1:12">
      <c r="A75" s="16" t="s">
        <v>153</v>
      </c>
      <c r="B75" s="17">
        <v>531000</v>
      </c>
      <c r="C75" s="79"/>
      <c r="D75" s="79"/>
      <c r="E75" s="79"/>
      <c r="F75" s="75">
        <f t="shared" si="8"/>
        <v>0</v>
      </c>
      <c r="G75" s="80"/>
      <c r="H75" s="80"/>
      <c r="I75" s="80"/>
      <c r="J75" s="80"/>
      <c r="K75" s="80"/>
      <c r="L75" s="81"/>
    </row>
    <row r="76" spans="1:12">
      <c r="A76" s="16" t="s">
        <v>154</v>
      </c>
      <c r="B76" s="26">
        <v>650000</v>
      </c>
      <c r="C76" s="70">
        <v>-100.1</v>
      </c>
      <c r="D76" s="70">
        <v>-100.3</v>
      </c>
      <c r="E76" s="71">
        <v>-99.3</v>
      </c>
      <c r="F76" s="19">
        <f t="shared" si="8"/>
        <v>-99.9210416629875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0</v>
      </c>
    </row>
    <row r="77" ht="14.85" spans="1:12">
      <c r="A77" s="30" t="s">
        <v>155</v>
      </c>
      <c r="B77" s="31">
        <v>188500</v>
      </c>
      <c r="C77" s="70">
        <v>-95.4</v>
      </c>
      <c r="D77" s="70">
        <v>-95.8</v>
      </c>
      <c r="E77" s="71">
        <v>-92</v>
      </c>
      <c r="F77" s="33">
        <f t="shared" si="8"/>
        <v>-94.7002589809012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0</v>
      </c>
    </row>
  </sheetData>
  <mergeCells count="63">
    <mergeCell ref="A2:L2"/>
    <mergeCell ref="C3:E3"/>
    <mergeCell ref="G3:I3"/>
    <mergeCell ref="J3:L3"/>
    <mergeCell ref="A11:L11"/>
    <mergeCell ref="C12:E12"/>
    <mergeCell ref="G12:I12"/>
    <mergeCell ref="J12:L12"/>
    <mergeCell ref="A20:L20"/>
    <mergeCell ref="C21:E21"/>
    <mergeCell ref="G21:I21"/>
    <mergeCell ref="J21:L21"/>
    <mergeCell ref="A29:L29"/>
    <mergeCell ref="C30:E30"/>
    <mergeCell ref="G30:I30"/>
    <mergeCell ref="J30:L30"/>
    <mergeCell ref="A38:L38"/>
    <mergeCell ref="C39:E39"/>
    <mergeCell ref="G39:I39"/>
    <mergeCell ref="J39:L39"/>
    <mergeCell ref="A47:L47"/>
    <mergeCell ref="C48:E48"/>
    <mergeCell ref="G48:I48"/>
    <mergeCell ref="J48:L48"/>
    <mergeCell ref="A55:L55"/>
    <mergeCell ref="C56:E56"/>
    <mergeCell ref="G56:I56"/>
    <mergeCell ref="J56:L56"/>
    <mergeCell ref="A63:L63"/>
    <mergeCell ref="C64:E64"/>
    <mergeCell ref="G64:I64"/>
    <mergeCell ref="J64:L64"/>
    <mergeCell ref="A71:L71"/>
    <mergeCell ref="C72:E72"/>
    <mergeCell ref="G72:I72"/>
    <mergeCell ref="J72:L72"/>
    <mergeCell ref="A3:A4"/>
    <mergeCell ref="A12:A13"/>
    <mergeCell ref="A21:A22"/>
    <mergeCell ref="A30:A31"/>
    <mergeCell ref="A39:A40"/>
    <mergeCell ref="A48:A49"/>
    <mergeCell ref="A56:A57"/>
    <mergeCell ref="A64:A65"/>
    <mergeCell ref="A72:A73"/>
    <mergeCell ref="B3:B4"/>
    <mergeCell ref="B12:B13"/>
    <mergeCell ref="B21:B22"/>
    <mergeCell ref="B30:B31"/>
    <mergeCell ref="B39:B40"/>
    <mergeCell ref="B48:B49"/>
    <mergeCell ref="B56:B57"/>
    <mergeCell ref="B64:B65"/>
    <mergeCell ref="B72:B73"/>
    <mergeCell ref="F3:F4"/>
    <mergeCell ref="F12:F13"/>
    <mergeCell ref="F21:F22"/>
    <mergeCell ref="F30:F31"/>
    <mergeCell ref="F39:F40"/>
    <mergeCell ref="F48:F49"/>
    <mergeCell ref="F56:F57"/>
    <mergeCell ref="F64:F65"/>
    <mergeCell ref="F72:F73"/>
  </mergeCells>
  <pageMargins left="0.7" right="0.7" top="0.75" bottom="0.75" header="0.3" footer="0.3"/>
  <pageSetup paperSize="9" orientation="portrait" horizontalDpi="1200" verticalDpi="12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4"/>
  <sheetViews>
    <sheetView zoomScale="115" zoomScaleNormal="115" workbookViewId="0">
      <selection activeCell="I49" sqref="I49"/>
    </sheetView>
  </sheetViews>
  <sheetFormatPr defaultColWidth="9" defaultRowHeight="14.1"/>
  <cols>
    <col min="1" max="1" width="24.6666666666667" customWidth="1"/>
    <col min="2" max="2" width="17.2" customWidth="1"/>
    <col min="6" max="6" width="15" customWidth="1"/>
  </cols>
  <sheetData>
    <row r="1" ht="14.85" spans="1:24">
      <c r="A1" s="4" t="s">
        <v>158</v>
      </c>
    </row>
    <row r="2" ht="15.4" spans="1:24">
      <c r="A2" s="5" t="s">
        <v>82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28.9" customHeight="1" spans="1:24">
      <c r="A3" s="9" t="s">
        <v>143</v>
      </c>
      <c r="B3" s="10" t="s">
        <v>144</v>
      </c>
      <c r="C3" s="10" t="s">
        <v>145</v>
      </c>
      <c r="D3" s="10"/>
      <c r="E3" s="10"/>
      <c r="F3" s="11" t="s">
        <v>146</v>
      </c>
      <c r="G3" s="11" t="s">
        <v>147</v>
      </c>
      <c r="H3" s="11"/>
      <c r="I3" s="11"/>
      <c r="J3" s="11" t="s">
        <v>148</v>
      </c>
      <c r="K3" s="11"/>
      <c r="L3" s="12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>
      <c r="A4" s="9"/>
      <c r="B4" s="10"/>
      <c r="C4" s="10" t="s">
        <v>149</v>
      </c>
      <c r="D4" s="10" t="s">
        <v>150</v>
      </c>
      <c r="E4" s="10" t="s">
        <v>151</v>
      </c>
      <c r="F4" s="11"/>
      <c r="G4" s="10" t="s">
        <v>149</v>
      </c>
      <c r="H4" s="10" t="s">
        <v>150</v>
      </c>
      <c r="I4" s="10" t="s">
        <v>151</v>
      </c>
      <c r="J4" s="10" t="s">
        <v>149</v>
      </c>
      <c r="K4" s="10" t="s">
        <v>150</v>
      </c>
      <c r="L4" s="14" t="s">
        <v>151</v>
      </c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</row>
    <row r="5" spans="1:24">
      <c r="A5" s="16" t="s">
        <v>152</v>
      </c>
      <c r="B5" s="17">
        <v>368500</v>
      </c>
      <c r="C5" s="18">
        <v>-96.26</v>
      </c>
      <c r="D5" s="18">
        <v>-96.16</v>
      </c>
      <c r="E5" s="18">
        <v>-94.42</v>
      </c>
      <c r="F5" s="19">
        <f t="shared" ref="F5:F8" si="0">10*LOG(3/((1/10^(C5/10))+(1/10^(D5/10))+(1/10^(E5/10))))</f>
        <v>-95.69143739202</v>
      </c>
      <c r="G5" s="17"/>
      <c r="H5" s="17"/>
      <c r="I5" s="17"/>
      <c r="J5" s="17"/>
      <c r="K5" s="17"/>
      <c r="L5" s="20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</row>
    <row r="6" spans="1:24">
      <c r="A6" s="16" t="s">
        <v>153</v>
      </c>
      <c r="B6" s="17">
        <v>531000</v>
      </c>
      <c r="C6" s="22">
        <v>-96.54</v>
      </c>
      <c r="D6" s="22">
        <v>-96.73</v>
      </c>
      <c r="E6" s="22">
        <v>-95.16</v>
      </c>
      <c r="F6" s="19">
        <f t="shared" si="0"/>
        <v>-96.1975030382302</v>
      </c>
      <c r="G6" s="23"/>
      <c r="H6" s="23"/>
      <c r="I6" s="23"/>
      <c r="J6" s="23"/>
      <c r="K6" s="23"/>
      <c r="L6" s="24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</row>
    <row r="7" spans="1:24">
      <c r="A7" s="16" t="s">
        <v>154</v>
      </c>
      <c r="B7" s="26">
        <v>650000</v>
      </c>
      <c r="C7" s="27">
        <v>-99.96</v>
      </c>
      <c r="D7" s="27">
        <v>-101.97</v>
      </c>
      <c r="E7" s="27">
        <v>-97.93</v>
      </c>
      <c r="F7" s="19">
        <f t="shared" si="0"/>
        <v>-100.260814182528</v>
      </c>
      <c r="G7" s="28"/>
      <c r="H7" s="28"/>
      <c r="I7" s="28"/>
      <c r="J7" s="28"/>
      <c r="K7" s="28"/>
      <c r="L7" s="29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</row>
    <row r="8" ht="14.85" spans="1:24">
      <c r="A8" s="30" t="s">
        <v>155</v>
      </c>
      <c r="B8" s="31">
        <v>188500</v>
      </c>
      <c r="C8" s="32">
        <v>-84.86</v>
      </c>
      <c r="D8" s="32">
        <v>-84.1</v>
      </c>
      <c r="E8" s="32">
        <v>-81.62</v>
      </c>
      <c r="F8" s="33">
        <f t="shared" si="0"/>
        <v>-83.731861619759</v>
      </c>
      <c r="G8" s="34"/>
      <c r="H8" s="34"/>
      <c r="I8" s="34"/>
      <c r="J8" s="34"/>
      <c r="K8" s="34"/>
      <c r="L8" s="35"/>
    </row>
    <row r="10" ht="14.85"/>
    <row r="11" ht="15.4" spans="1:24">
      <c r="A11" s="5" t="s">
        <v>85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ht="16.3" spans="1:24">
      <c r="A12" s="9" t="s">
        <v>143</v>
      </c>
      <c r="B12" s="10" t="s">
        <v>144</v>
      </c>
      <c r="C12" s="10" t="s">
        <v>145</v>
      </c>
      <c r="D12" s="10"/>
      <c r="E12" s="10"/>
      <c r="F12" s="11" t="s">
        <v>146</v>
      </c>
      <c r="G12" s="11" t="s">
        <v>147</v>
      </c>
      <c r="H12" s="11"/>
      <c r="I12" s="11"/>
      <c r="J12" s="11" t="s">
        <v>148</v>
      </c>
      <c r="K12" s="11"/>
      <c r="L12" s="12"/>
    </row>
    <row r="13" spans="1:24">
      <c r="A13" s="9"/>
      <c r="B13" s="10"/>
      <c r="C13" s="10" t="s">
        <v>149</v>
      </c>
      <c r="D13" s="10" t="s">
        <v>150</v>
      </c>
      <c r="E13" s="10" t="s">
        <v>151</v>
      </c>
      <c r="F13" s="11"/>
      <c r="G13" s="10" t="s">
        <v>149</v>
      </c>
      <c r="H13" s="10" t="s">
        <v>150</v>
      </c>
      <c r="I13" s="10" t="s">
        <v>151</v>
      </c>
      <c r="J13" s="10" t="s">
        <v>149</v>
      </c>
      <c r="K13" s="10" t="s">
        <v>150</v>
      </c>
      <c r="L13" s="14" t="s">
        <v>151</v>
      </c>
    </row>
    <row r="14" spans="1:24">
      <c r="A14" s="16" t="s">
        <v>152</v>
      </c>
      <c r="B14" s="17">
        <v>368500</v>
      </c>
      <c r="C14" s="18">
        <v>-97.58</v>
      </c>
      <c r="D14" s="18">
        <v>-97.04</v>
      </c>
      <c r="E14" s="18">
        <v>-95.19</v>
      </c>
      <c r="F14" s="19">
        <f t="shared" ref="F14:F17" si="1">10*LOG(3/((1/10^(C14/10))+(1/10^(D14/10))+(1/10^(E14/10))))</f>
        <v>-96.7178672822403</v>
      </c>
      <c r="G14" s="17"/>
      <c r="H14" s="17"/>
      <c r="I14" s="17"/>
      <c r="J14" s="17"/>
      <c r="K14" s="17"/>
      <c r="L14" s="20"/>
    </row>
    <row r="15" spans="1:24">
      <c r="A15" s="16" t="s">
        <v>153</v>
      </c>
      <c r="B15" s="17">
        <v>531000</v>
      </c>
      <c r="C15" s="22">
        <v>-98.36</v>
      </c>
      <c r="D15" s="22">
        <v>-98.64</v>
      </c>
      <c r="E15" s="22">
        <v>-96.68</v>
      </c>
      <c r="F15" s="19">
        <f t="shared" si="1"/>
        <v>-97.975476070339</v>
      </c>
      <c r="G15" s="23"/>
      <c r="H15" s="23"/>
      <c r="I15" s="23"/>
      <c r="J15" s="23"/>
      <c r="K15" s="23"/>
      <c r="L15" s="24"/>
    </row>
    <row r="16" spans="1:24">
      <c r="A16" s="16" t="s">
        <v>154</v>
      </c>
      <c r="B16" s="26">
        <v>650000</v>
      </c>
      <c r="C16" s="27">
        <v>-99.72</v>
      </c>
      <c r="D16" s="27">
        <v>-100.21</v>
      </c>
      <c r="E16" s="27">
        <v>-99.33</v>
      </c>
      <c r="F16" s="19">
        <f t="shared" si="1"/>
        <v>-99.7683006385861</v>
      </c>
      <c r="G16" s="28"/>
      <c r="H16" s="28"/>
      <c r="I16" s="28"/>
      <c r="J16" s="28"/>
      <c r="K16" s="28"/>
      <c r="L16" s="29"/>
    </row>
    <row r="17" ht="14.85" spans="1:12">
      <c r="A17" s="30" t="s">
        <v>155</v>
      </c>
      <c r="B17" s="31">
        <v>188500</v>
      </c>
      <c r="C17" s="32">
        <v>-88.16</v>
      </c>
      <c r="D17" s="32">
        <v>-87.66</v>
      </c>
      <c r="E17" s="32">
        <v>-85.08</v>
      </c>
      <c r="F17" s="33">
        <f t="shared" si="1"/>
        <v>-87.1605572236752</v>
      </c>
      <c r="G17" s="34"/>
      <c r="H17" s="34"/>
      <c r="I17" s="34"/>
      <c r="J17" s="34"/>
      <c r="K17" s="34"/>
      <c r="L17" s="35"/>
    </row>
    <row r="19" ht="14.85"/>
    <row r="20" ht="15.4" spans="1:12">
      <c r="A20" s="5" t="s">
        <v>87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7"/>
    </row>
    <row r="21" ht="16.3" spans="1:12">
      <c r="A21" s="9" t="s">
        <v>143</v>
      </c>
      <c r="B21" s="10" t="s">
        <v>144</v>
      </c>
      <c r="C21" s="10" t="s">
        <v>145</v>
      </c>
      <c r="D21" s="10"/>
      <c r="E21" s="10"/>
      <c r="F21" s="11" t="s">
        <v>146</v>
      </c>
      <c r="G21" s="11" t="s">
        <v>147</v>
      </c>
      <c r="H21" s="11"/>
      <c r="I21" s="11"/>
      <c r="J21" s="11" t="s">
        <v>148</v>
      </c>
      <c r="K21" s="11"/>
      <c r="L21" s="12"/>
    </row>
    <row r="22" spans="1:12">
      <c r="A22" s="9"/>
      <c r="B22" s="10"/>
      <c r="C22" s="10" t="s">
        <v>149</v>
      </c>
      <c r="D22" s="10" t="s">
        <v>150</v>
      </c>
      <c r="E22" s="10" t="s">
        <v>151</v>
      </c>
      <c r="F22" s="11"/>
      <c r="G22" s="10" t="s">
        <v>149</v>
      </c>
      <c r="H22" s="10" t="s">
        <v>150</v>
      </c>
      <c r="I22" s="10" t="s">
        <v>151</v>
      </c>
      <c r="J22" s="10" t="s">
        <v>149</v>
      </c>
      <c r="K22" s="10" t="s">
        <v>150</v>
      </c>
      <c r="L22" s="14" t="s">
        <v>151</v>
      </c>
    </row>
    <row r="23" spans="1:12">
      <c r="A23" s="16" t="s">
        <v>152</v>
      </c>
      <c r="B23" s="17">
        <v>368500</v>
      </c>
      <c r="C23" s="18">
        <v>-96.53</v>
      </c>
      <c r="D23" s="18">
        <v>-96.3</v>
      </c>
      <c r="E23" s="18">
        <v>-94.61</v>
      </c>
      <c r="F23" s="19">
        <f t="shared" ref="F23:F26" si="2">10*LOG(3/((1/10^(C23/10))+(1/10^(D23/10))+(1/10^(E23/10))))</f>
        <v>-95.8936395553038</v>
      </c>
      <c r="G23" s="17"/>
      <c r="H23" s="17"/>
      <c r="I23" s="17"/>
      <c r="J23" s="17"/>
      <c r="K23" s="17"/>
      <c r="L23" s="20"/>
    </row>
    <row r="24" spans="1:12">
      <c r="A24" s="16" t="s">
        <v>153</v>
      </c>
      <c r="B24" s="17">
        <v>531000</v>
      </c>
      <c r="C24" s="22">
        <v>-97.08</v>
      </c>
      <c r="D24" s="22">
        <v>-97.97</v>
      </c>
      <c r="E24" s="22">
        <v>-96.41</v>
      </c>
      <c r="F24" s="19">
        <f t="shared" si="2"/>
        <v>-97.2006029222705</v>
      </c>
      <c r="G24" s="23"/>
      <c r="H24" s="23"/>
      <c r="I24" s="23"/>
      <c r="J24" s="23"/>
      <c r="K24" s="23"/>
      <c r="L24" s="24"/>
    </row>
    <row r="25" spans="1:12">
      <c r="A25" s="16" t="s">
        <v>154</v>
      </c>
      <c r="B25" s="26">
        <v>650000</v>
      </c>
      <c r="C25" s="27">
        <v>-100.53</v>
      </c>
      <c r="D25" s="27">
        <v>-100.7</v>
      </c>
      <c r="E25" s="27">
        <v>-99.45</v>
      </c>
      <c r="F25" s="19">
        <f t="shared" si="2"/>
        <v>-100.260893931726</v>
      </c>
      <c r="G25" s="28"/>
      <c r="H25" s="28"/>
      <c r="I25" s="28"/>
      <c r="J25" s="28"/>
      <c r="K25" s="28"/>
      <c r="L25" s="29"/>
    </row>
    <row r="26" ht="14.85" spans="1:12">
      <c r="A26" s="30" t="s">
        <v>155</v>
      </c>
      <c r="B26" s="31">
        <v>188500</v>
      </c>
      <c r="C26" s="32">
        <v>-87.07</v>
      </c>
      <c r="D26" s="32">
        <v>-87.66</v>
      </c>
      <c r="E26" s="32">
        <v>-83.58</v>
      </c>
      <c r="F26" s="33">
        <f t="shared" si="2"/>
        <v>-86.437191536574</v>
      </c>
      <c r="G26" s="34"/>
      <c r="H26" s="34"/>
      <c r="I26" s="34"/>
      <c r="J26" s="34"/>
      <c r="K26" s="34"/>
      <c r="L26" s="35"/>
    </row>
    <row r="28" ht="14.85"/>
    <row r="29" ht="15.4" spans="1:12">
      <c r="A29" s="5" t="s">
        <v>89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7"/>
    </row>
    <row r="30" ht="16.3" spans="1:12">
      <c r="A30" s="9" t="s">
        <v>143</v>
      </c>
      <c r="B30" s="10" t="s">
        <v>144</v>
      </c>
      <c r="C30" s="10" t="s">
        <v>145</v>
      </c>
      <c r="D30" s="10"/>
      <c r="E30" s="10"/>
      <c r="F30" s="11" t="s">
        <v>146</v>
      </c>
      <c r="G30" s="11" t="s">
        <v>147</v>
      </c>
      <c r="H30" s="11"/>
      <c r="I30" s="11"/>
      <c r="J30" s="11" t="s">
        <v>148</v>
      </c>
      <c r="K30" s="11"/>
      <c r="L30" s="12"/>
    </row>
    <row r="31" spans="1:12">
      <c r="A31" s="9"/>
      <c r="B31" s="10"/>
      <c r="C31" s="10" t="s">
        <v>149</v>
      </c>
      <c r="D31" s="10" t="s">
        <v>150</v>
      </c>
      <c r="E31" s="10" t="s">
        <v>151</v>
      </c>
      <c r="F31" s="11"/>
      <c r="G31" s="10" t="s">
        <v>149</v>
      </c>
      <c r="H31" s="10" t="s">
        <v>150</v>
      </c>
      <c r="I31" s="10" t="s">
        <v>151</v>
      </c>
      <c r="J31" s="10" t="s">
        <v>149</v>
      </c>
      <c r="K31" s="10" t="s">
        <v>150</v>
      </c>
      <c r="L31" s="14" t="s">
        <v>151</v>
      </c>
    </row>
    <row r="32" spans="1:12">
      <c r="A32" s="16" t="s">
        <v>152</v>
      </c>
      <c r="B32" s="17">
        <v>368500</v>
      </c>
      <c r="C32" s="18">
        <v>-97.82</v>
      </c>
      <c r="D32" s="18">
        <v>-98.06</v>
      </c>
      <c r="E32" s="18">
        <v>-96.98</v>
      </c>
      <c r="F32" s="19">
        <f t="shared" ref="F32:F35" si="3">10*LOG(3/((1/10^(C32/10))+(1/10^(D32/10))+(1/10^(E32/10))))</f>
        <v>-97.6441531411198</v>
      </c>
      <c r="G32" s="17"/>
      <c r="H32" s="17"/>
      <c r="I32" s="17"/>
      <c r="J32" s="17"/>
      <c r="K32" s="17"/>
      <c r="L32" s="20"/>
    </row>
    <row r="33" spans="1:12">
      <c r="A33" s="16" t="s">
        <v>153</v>
      </c>
      <c r="B33" s="17">
        <v>531000</v>
      </c>
      <c r="C33" s="22"/>
      <c r="D33" s="22"/>
      <c r="E33" s="22"/>
      <c r="F33" s="19">
        <f t="shared" si="3"/>
        <v>0</v>
      </c>
      <c r="G33" s="23"/>
      <c r="H33" s="23"/>
      <c r="I33" s="23"/>
      <c r="J33" s="23"/>
      <c r="K33" s="23"/>
      <c r="L33" s="24"/>
    </row>
    <row r="34" spans="1:12">
      <c r="A34" s="16" t="s">
        <v>154</v>
      </c>
      <c r="B34" s="26">
        <v>650000</v>
      </c>
      <c r="C34" s="27"/>
      <c r="D34" s="27"/>
      <c r="E34" s="27"/>
      <c r="F34" s="19">
        <f t="shared" si="3"/>
        <v>0</v>
      </c>
      <c r="G34" s="28"/>
      <c r="H34" s="28"/>
      <c r="I34" s="28"/>
      <c r="J34" s="28"/>
      <c r="K34" s="28"/>
      <c r="L34" s="29"/>
    </row>
    <row r="35" ht="14.85" spans="1:12">
      <c r="A35" s="30" t="s">
        <v>155</v>
      </c>
      <c r="B35" s="31">
        <v>188500</v>
      </c>
      <c r="C35" s="32"/>
      <c r="D35" s="32"/>
      <c r="E35" s="32"/>
      <c r="F35" s="33">
        <f t="shared" si="3"/>
        <v>0</v>
      </c>
      <c r="G35" s="34"/>
      <c r="H35" s="34"/>
      <c r="I35" s="34"/>
      <c r="J35" s="34"/>
      <c r="K35" s="34"/>
      <c r="L35" s="35"/>
    </row>
    <row r="37" ht="14.85"/>
    <row r="38" ht="15.4" spans="1:12">
      <c r="A38" s="36" t="s">
        <v>91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8"/>
    </row>
    <row r="39" ht="16.3" spans="1:12">
      <c r="A39" s="39" t="s">
        <v>143</v>
      </c>
      <c r="B39" s="40" t="s">
        <v>144</v>
      </c>
      <c r="C39" s="41" t="s">
        <v>159</v>
      </c>
      <c r="D39" s="41"/>
      <c r="E39" s="41"/>
      <c r="F39" s="42" t="s">
        <v>160</v>
      </c>
      <c r="G39" s="42" t="s">
        <v>147</v>
      </c>
      <c r="H39" s="42"/>
      <c r="I39" s="42"/>
      <c r="J39" s="42" t="s">
        <v>148</v>
      </c>
      <c r="K39" s="42"/>
      <c r="L39" s="43"/>
    </row>
    <row r="40" spans="1:12">
      <c r="A40" s="44"/>
      <c r="B40" s="41"/>
      <c r="C40" s="41" t="s">
        <v>149</v>
      </c>
      <c r="D40" s="41" t="s">
        <v>150</v>
      </c>
      <c r="E40" s="41" t="s">
        <v>151</v>
      </c>
      <c r="F40" s="42"/>
      <c r="G40" s="41" t="s">
        <v>149</v>
      </c>
      <c r="H40" s="41" t="s">
        <v>150</v>
      </c>
      <c r="I40" s="41" t="s">
        <v>151</v>
      </c>
      <c r="J40" s="41" t="s">
        <v>149</v>
      </c>
      <c r="K40" s="41" t="s">
        <v>150</v>
      </c>
      <c r="L40" s="45" t="s">
        <v>151</v>
      </c>
    </row>
    <row r="41" spans="1:12">
      <c r="A41" s="46" t="s">
        <v>152</v>
      </c>
      <c r="B41" s="47">
        <v>368500</v>
      </c>
      <c r="C41" s="48"/>
      <c r="D41" s="48"/>
      <c r="E41" s="48"/>
      <c r="F41" s="49">
        <f t="shared" ref="F41:F44" si="4">10*LOG(3/((1/10^(C41/10))+(1/10^(D41/10))+(1/10^(E41/10))))</f>
        <v>0</v>
      </c>
      <c r="G41" s="50"/>
      <c r="H41" s="50"/>
      <c r="I41" s="50"/>
      <c r="J41" s="50"/>
      <c r="K41" s="50"/>
      <c r="L41" s="51"/>
    </row>
    <row r="42" spans="1:12">
      <c r="A42" s="46" t="s">
        <v>153</v>
      </c>
      <c r="B42" s="47">
        <v>531000</v>
      </c>
      <c r="C42" s="52">
        <v>-98.43</v>
      </c>
      <c r="D42" s="52">
        <v>-98.6</v>
      </c>
      <c r="E42" s="52">
        <v>-96.62</v>
      </c>
      <c r="F42" s="49">
        <f t="shared" si="4"/>
        <v>-97.970967648844</v>
      </c>
      <c r="G42" s="50"/>
      <c r="H42" s="50"/>
      <c r="I42" s="50"/>
      <c r="J42" s="50"/>
      <c r="K42" s="50"/>
      <c r="L42" s="51"/>
    </row>
    <row r="43" spans="1:12">
      <c r="A43" s="46" t="s">
        <v>154</v>
      </c>
      <c r="B43" s="53">
        <v>650000</v>
      </c>
      <c r="C43" s="54"/>
      <c r="D43" s="54"/>
      <c r="E43" s="54"/>
      <c r="F43" s="49">
        <f t="shared" si="4"/>
        <v>0</v>
      </c>
      <c r="G43" s="55"/>
      <c r="H43" s="55"/>
      <c r="I43" s="55"/>
      <c r="J43" s="55"/>
      <c r="K43" s="55"/>
      <c r="L43" s="56"/>
    </row>
    <row r="44" ht="14.85" spans="1:12">
      <c r="A44" s="57" t="s">
        <v>155</v>
      </c>
      <c r="B44" s="58">
        <v>188500</v>
      </c>
      <c r="C44" s="59"/>
      <c r="D44" s="59"/>
      <c r="E44" s="59"/>
      <c r="F44" s="60">
        <f t="shared" si="4"/>
        <v>0</v>
      </c>
      <c r="G44" s="61"/>
      <c r="H44" s="61"/>
      <c r="I44" s="61"/>
      <c r="J44" s="61"/>
      <c r="K44" s="61"/>
      <c r="L44" s="62"/>
    </row>
  </sheetData>
  <mergeCells count="35">
    <mergeCell ref="A2:L2"/>
    <mergeCell ref="C3:E3"/>
    <mergeCell ref="G3:I3"/>
    <mergeCell ref="J3:L3"/>
    <mergeCell ref="A11:L11"/>
    <mergeCell ref="C12:E12"/>
    <mergeCell ref="G12:I12"/>
    <mergeCell ref="J12:L12"/>
    <mergeCell ref="A20:L20"/>
    <mergeCell ref="C21:E21"/>
    <mergeCell ref="G21:I21"/>
    <mergeCell ref="J21:L21"/>
    <mergeCell ref="A29:L29"/>
    <mergeCell ref="C30:E30"/>
    <mergeCell ref="G30:I30"/>
    <mergeCell ref="J30:L30"/>
    <mergeCell ref="A38:L38"/>
    <mergeCell ref="C39:E39"/>
    <mergeCell ref="G39:I39"/>
    <mergeCell ref="J39:L39"/>
    <mergeCell ref="A3:A4"/>
    <mergeCell ref="A12:A13"/>
    <mergeCell ref="A21:A22"/>
    <mergeCell ref="A30:A31"/>
    <mergeCell ref="A39:A40"/>
    <mergeCell ref="B3:B4"/>
    <mergeCell ref="B12:B13"/>
    <mergeCell ref="B21:B22"/>
    <mergeCell ref="B30:B31"/>
    <mergeCell ref="B39:B40"/>
    <mergeCell ref="F3:F4"/>
    <mergeCell ref="F12:F13"/>
    <mergeCell ref="F21:F22"/>
    <mergeCell ref="F30:F31"/>
    <mergeCell ref="F39:F40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zoomScale="145" zoomScaleNormal="145" workbookViewId="0">
      <selection activeCell="B8" sqref="B8"/>
    </sheetView>
  </sheetViews>
  <sheetFormatPr defaultColWidth="9" defaultRowHeight="14.1" outlineLevelRow="6" outlineLevelCol="3"/>
  <cols>
    <col min="2" max="2" width="43.0666666666667" customWidth="1"/>
    <col min="3" max="3" width="9.13333333333333" customWidth="1"/>
    <col min="4" max="4" width="14.5333333333333" customWidth="1"/>
  </cols>
  <sheetData>
    <row r="1" spans="1:4">
      <c r="A1" s="1" t="s">
        <v>161</v>
      </c>
      <c r="B1" s="1" t="s">
        <v>162</v>
      </c>
      <c r="C1" s="1" t="s">
        <v>163</v>
      </c>
      <c r="D1" s="1" t="s">
        <v>164</v>
      </c>
    </row>
    <row r="2" spans="1:4">
      <c r="A2" s="2" t="s">
        <v>165</v>
      </c>
      <c r="B2" s="2" t="s">
        <v>166</v>
      </c>
      <c r="C2" s="2" t="s">
        <v>6</v>
      </c>
      <c r="D2" s="3"/>
    </row>
    <row r="3" ht="20.55" spans="1:4">
      <c r="A3" s="2" t="s">
        <v>167</v>
      </c>
      <c r="B3" s="2" t="s">
        <v>168</v>
      </c>
      <c r="C3" s="2" t="s">
        <v>6</v>
      </c>
      <c r="D3" s="3"/>
    </row>
    <row r="4" ht="20.55" spans="1:4">
      <c r="A4" s="2" t="s">
        <v>169</v>
      </c>
      <c r="B4" s="2" t="s">
        <v>170</v>
      </c>
      <c r="C4" s="2" t="s">
        <v>171</v>
      </c>
      <c r="D4" s="3"/>
    </row>
    <row r="5" spans="1:4">
      <c r="A5" s="2" t="s">
        <v>172</v>
      </c>
      <c r="B5" s="2" t="s">
        <v>173</v>
      </c>
      <c r="C5" s="2" t="s">
        <v>174</v>
      </c>
      <c r="D5" s="3"/>
    </row>
    <row r="6" ht="25.35" customHeight="1" spans="1:4">
      <c r="A6" s="2" t="s">
        <v>175</v>
      </c>
      <c r="B6" s="2" t="s">
        <v>176</v>
      </c>
      <c r="C6" s="2" t="s">
        <v>177</v>
      </c>
      <c r="D6" s="2"/>
    </row>
    <row r="7" spans="1:4">
      <c r="A7" s="2" t="s">
        <v>178</v>
      </c>
      <c r="B7" s="2" t="s">
        <v>179</v>
      </c>
      <c r="C7" s="2" t="s">
        <v>177</v>
      </c>
      <c r="D7" s="2"/>
    </row>
  </sheetData>
  <dataValidations count="1">
    <dataValidation allowBlank="1" showInputMessage="1" showErrorMessage="1" promptTitle="TDoc#" prompt="Make sure new TDocs have unique TDoc numbers, otherwise they cannot be imported." sqref="A7 A2:A6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Cover Sheet</vt:lpstr>
      <vt:lpstr>General Info</vt:lpstr>
      <vt:lpstr>Summary</vt:lpstr>
      <vt:lpstr>CDF_1</vt:lpstr>
      <vt:lpstr>Lab1</vt:lpstr>
      <vt:lpstr>Lab 2</vt:lpstr>
      <vt:lpstr>Lab 3</vt:lpstr>
      <vt:lpstr>Lab4</vt:lpstr>
      <vt:lpstr>Reference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 Xuan</dc:creator>
  <cp:lastModifiedBy>Zhu Siting</cp:lastModifiedBy>
  <dcterms:created xsi:type="dcterms:W3CDTF">2015-06-05T18:19:00Z</dcterms:created>
  <dcterms:modified xsi:type="dcterms:W3CDTF">2026-02-01T09:27:41Z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D5A36351FBAA4EE780B60F3EF2E4E0B8_13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