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anoush\Desktop\Documents\RAN1 for NR URLLC\RAN1 #96\Final processing files\"/>
    </mc:Choice>
  </mc:AlternateContent>
  <xr:revisionPtr revIDLastSave="0" documentId="13_ncr:1_{652396FC-7AC1-4699-98DE-B72F66F70D26}" xr6:coauthVersionLast="36" xr6:coauthVersionMax="36" xr10:uidLastSave="{00000000-0000-0000-0000-000000000000}"/>
  <bookViews>
    <workbookView xWindow="0" yWindow="0" windowWidth="21570" windowHeight="7980" firstSheet="11" activeTab="18" xr2:uid="{00000000-000D-0000-FFFF-FFFF00000000}"/>
  </bookViews>
  <sheets>
    <sheet name="Version Control" sheetId="21" r:id="rId1"/>
    <sheet name="DL Scenario 1" sheetId="1" r:id="rId2"/>
    <sheet name="DL Scenario 2" sheetId="3" r:id="rId3"/>
    <sheet name="DL Scenario 3" sheetId="4" r:id="rId4"/>
    <sheet name="DL Scenario 4" sheetId="5" r:id="rId5"/>
    <sheet name="DL Scenario 5" sheetId="6" r:id="rId6"/>
    <sheet name="DL Scenario 6" sheetId="7" r:id="rId7"/>
    <sheet name="DL Scenario 7" sheetId="8" r:id="rId8"/>
    <sheet name="DL Scenario 8" sheetId="9" r:id="rId9"/>
    <sheet name="DL Scenario 9" sheetId="10" r:id="rId10"/>
    <sheet name="DL Scenario 10" sheetId="11" r:id="rId11"/>
    <sheet name="DL Scenario 11" sheetId="12" r:id="rId12"/>
    <sheet name="DL Scenario 12" sheetId="13" r:id="rId13"/>
    <sheet name="DL Scenario 13" sheetId="14" r:id="rId14"/>
    <sheet name="DL Scenario 14" sheetId="15" r:id="rId15"/>
    <sheet name="DL Scenario 15" sheetId="16" r:id="rId16"/>
    <sheet name="DL Scenario 16" sheetId="17" r:id="rId17"/>
    <sheet name="DL Scenario 17" sheetId="18" r:id="rId18"/>
    <sheet name="DL Scenario 18" sheetId="19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" i="13" l="1"/>
  <c r="K2" i="12"/>
  <c r="I2" i="12"/>
  <c r="K2" i="11"/>
  <c r="J2" i="11"/>
  <c r="I2" i="11"/>
  <c r="J2" i="10"/>
  <c r="I2" i="10"/>
  <c r="K2" i="5"/>
  <c r="J2" i="5"/>
  <c r="I2" i="5"/>
  <c r="K2" i="4"/>
  <c r="J2" i="4"/>
  <c r="I2" i="4"/>
  <c r="I2" i="3"/>
  <c r="I2" i="1"/>
</calcChain>
</file>

<file path=xl/sharedStrings.xml><?xml version="1.0" encoding="utf-8"?>
<sst xmlns="http://schemas.openxmlformats.org/spreadsheetml/2006/main" count="320" uniqueCount="29">
  <si>
    <t>Company</t>
  </si>
  <si>
    <t>Reduction in UE's N1 (%)</t>
  </si>
  <si>
    <t>v00</t>
  </si>
  <si>
    <t>Date</t>
  </si>
  <si>
    <t>Version</t>
  </si>
  <si>
    <t>Supporting Cap3 for DL?</t>
  </si>
  <si>
    <t>1tx under Rel. 15 N1/N2 &amp;1ms?</t>
  </si>
  <si>
    <t>2tx under Rel. 15 N1/N2 &amp;1ms?</t>
  </si>
  <si>
    <t>If no, Rel. 16 N1 to complete 1tx in 1ms?</t>
  </si>
  <si>
    <t>If no, Rel. 16 N1 to complete 2tx in 1ms?</t>
  </si>
  <si>
    <t xml:space="preserve">If Rel. 16 N1 added, latency reduction for completing 2tx (%) </t>
  </si>
  <si>
    <t xml:space="preserve">If Rel. 16 N1 added, latency reduction for completing 1tx (%) </t>
  </si>
  <si>
    <t>Reduction in gNB's proc. Time (%), N2/2+X</t>
  </si>
  <si>
    <t>Reduction in gNB's proc. Time (%) 3/4*N2+X</t>
  </si>
  <si>
    <t>v01</t>
  </si>
  <si>
    <t>Hw/HiSi Scen 1-12</t>
  </si>
  <si>
    <t>HW/HiSi</t>
  </si>
  <si>
    <t>n.a.</t>
  </si>
  <si>
    <t>No</t>
  </si>
  <si>
    <t>Hw/HiSi</t>
  </si>
  <si>
    <t>n.a</t>
  </si>
  <si>
    <t>no</t>
  </si>
  <si>
    <t>not possible</t>
  </si>
  <si>
    <t>latency for 1tx under Rel. 15 N1/N2 &amp;1ms? (in ms)</t>
  </si>
  <si>
    <t>If more than 1ms, Rel. 16 N1 to complete 1tx in 1ms?</t>
  </si>
  <si>
    <t>If Rel. 16 N1 added, latency for 1tx? (in ms)</t>
  </si>
  <si>
    <t>latency for 2tx under Rel. 15 N1/N2 &amp;1ms? (in ms)</t>
  </si>
  <si>
    <t>If more than 1ms, Rel. 16 N1 to complete 2tx in 1ms?</t>
  </si>
  <si>
    <t xml:space="preserve">If Rel. 16 N1 added, latency for 2tx? (in ms)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</si>
</sst>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workbookViewId="0">
      <selection activeCell="B18" sqref="B18"/>
    </sheetView>
  </sheetViews>
  <sheetFormatPr defaultRowHeight="15" x14ac:dyDescent="0.25"/>
  <cols>
    <col min="1" max="1" width="19.28515625" customWidth="1"/>
    <col min="2" max="2" width="21.85546875" customWidth="1"/>
    <col min="3" max="3" width="21.28515625" customWidth="1"/>
  </cols>
  <sheetData>
    <row r="1" spans="1:3" x14ac:dyDescent="0.25">
      <c r="A1" s="1" t="s">
        <v>3</v>
      </c>
      <c r="B1" s="2" t="s">
        <v>4</v>
      </c>
      <c r="C1" s="2" t="s">
        <v>0</v>
      </c>
    </row>
    <row r="2" spans="1:3" x14ac:dyDescent="0.25">
      <c r="A2" s="3"/>
      <c r="B2" s="4" t="s">
        <v>2</v>
      </c>
      <c r="C2" s="4"/>
    </row>
    <row r="3" spans="1:3" x14ac:dyDescent="0.25">
      <c r="A3" s="3">
        <v>43515</v>
      </c>
      <c r="B3" s="4" t="s">
        <v>14</v>
      </c>
      <c r="C3" s="4" t="s">
        <v>15</v>
      </c>
    </row>
    <row r="4" spans="1:3" x14ac:dyDescent="0.25">
      <c r="A4" s="3"/>
      <c r="B4" s="4"/>
      <c r="C4" s="4"/>
    </row>
    <row r="5" spans="1:3" x14ac:dyDescent="0.25">
      <c r="A5" s="3"/>
      <c r="B5" s="5"/>
      <c r="C5" s="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"/>
  <sheetViews>
    <sheetView workbookViewId="0">
      <selection sqref="A1:L1"/>
    </sheetView>
  </sheetViews>
  <sheetFormatPr defaultRowHeight="15" x14ac:dyDescent="0.2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 x14ac:dyDescent="0.25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25">
      <c r="A2" s="9" t="s">
        <v>16</v>
      </c>
      <c r="B2" s="9">
        <v>0.53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21</v>
      </c>
      <c r="H2" s="9">
        <v>8</v>
      </c>
      <c r="I2" s="10">
        <f>(1.1-0.97)/1.1*100</f>
        <v>11.818181818181827</v>
      </c>
      <c r="J2" s="10">
        <f>1/9*100</f>
        <v>11.111111111111111</v>
      </c>
      <c r="K2" s="9">
        <v>18</v>
      </c>
      <c r="L2" s="9" t="s">
        <v>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"/>
  <sheetViews>
    <sheetView workbookViewId="0">
      <selection sqref="A1:L1"/>
    </sheetView>
  </sheetViews>
  <sheetFormatPr defaultRowHeight="15" x14ac:dyDescent="0.2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 x14ac:dyDescent="0.25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25">
      <c r="A2" s="9" t="s">
        <v>19</v>
      </c>
      <c r="B2" s="9">
        <v>0.49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18</v>
      </c>
      <c r="H2" s="9">
        <v>8.5</v>
      </c>
      <c r="I2" s="10">
        <f>(1.03-0.94)/1.03*100</f>
        <v>8.7378640776699097</v>
      </c>
      <c r="J2" s="10">
        <f>0.5/9*100</f>
        <v>5.5555555555555554</v>
      </c>
      <c r="K2" s="9">
        <f>15</f>
        <v>15</v>
      </c>
      <c r="L2" s="9" t="s">
        <v>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"/>
  <sheetViews>
    <sheetView zoomScaleNormal="100" workbookViewId="0">
      <selection activeCell="A2" sqref="A2:L2"/>
    </sheetView>
  </sheetViews>
  <sheetFormatPr defaultRowHeight="15" x14ac:dyDescent="0.2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 x14ac:dyDescent="0.25">
      <c r="A1" s="6" t="s">
        <v>0</v>
      </c>
      <c r="B1" s="6" t="s">
        <v>6</v>
      </c>
      <c r="C1" s="6" t="s">
        <v>8</v>
      </c>
      <c r="D1" s="6" t="s">
        <v>11</v>
      </c>
      <c r="E1" s="6" t="s">
        <v>1</v>
      </c>
      <c r="F1" s="6" t="s">
        <v>12</v>
      </c>
      <c r="G1" s="6" t="s">
        <v>7</v>
      </c>
      <c r="H1" s="6" t="s">
        <v>9</v>
      </c>
      <c r="I1" s="6" t="s">
        <v>10</v>
      </c>
      <c r="J1" s="7" t="s">
        <v>1</v>
      </c>
      <c r="K1" s="7" t="s">
        <v>13</v>
      </c>
      <c r="L1" s="7" t="s">
        <v>5</v>
      </c>
    </row>
    <row r="2" spans="1:12" x14ac:dyDescent="0.25">
      <c r="A2" s="9" t="s">
        <v>19</v>
      </c>
      <c r="B2" s="9">
        <v>0.63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21</v>
      </c>
      <c r="H2" s="9">
        <v>4.5</v>
      </c>
      <c r="I2" s="10">
        <f>(1.2-0.98)/1.2</f>
        <v>0.18333333333333332</v>
      </c>
      <c r="J2" s="9">
        <v>50</v>
      </c>
      <c r="K2" s="9">
        <f>(34+43)/2</f>
        <v>38.5</v>
      </c>
      <c r="L2" s="9" t="s">
        <v>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"/>
  <sheetViews>
    <sheetView workbookViewId="0">
      <selection sqref="A1:L1"/>
    </sheetView>
  </sheetViews>
  <sheetFormatPr defaultRowHeight="15" x14ac:dyDescent="0.2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 x14ac:dyDescent="0.25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25">
      <c r="A2" s="9" t="s">
        <v>16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21</v>
      </c>
      <c r="H2" s="9">
        <v>6</v>
      </c>
      <c r="I2" s="11">
        <f>(1.17-0.99)/1.17*100</f>
        <v>15.38461538461538</v>
      </c>
      <c r="J2" s="9">
        <v>33.299999999999997</v>
      </c>
      <c r="K2" s="9">
        <v>29.5</v>
      </c>
      <c r="L2" s="9" t="s">
        <v>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"/>
  <sheetViews>
    <sheetView workbookViewId="0">
      <selection sqref="A1:L1"/>
    </sheetView>
  </sheetViews>
  <sheetFormatPr defaultRowHeight="15" x14ac:dyDescent="0.2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 x14ac:dyDescent="0.25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"/>
  <sheetViews>
    <sheetView workbookViewId="0">
      <selection sqref="A1:L1"/>
    </sheetView>
  </sheetViews>
  <sheetFormatPr defaultRowHeight="15" x14ac:dyDescent="0.2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 x14ac:dyDescent="0.25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"/>
  <sheetViews>
    <sheetView workbookViewId="0">
      <selection sqref="A1:L1"/>
    </sheetView>
  </sheetViews>
  <sheetFormatPr defaultRowHeight="15" x14ac:dyDescent="0.2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 x14ac:dyDescent="0.25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"/>
  <sheetViews>
    <sheetView workbookViewId="0">
      <selection sqref="A1:L1"/>
    </sheetView>
  </sheetViews>
  <sheetFormatPr defaultRowHeight="15" x14ac:dyDescent="0.2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 x14ac:dyDescent="0.25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"/>
  <sheetViews>
    <sheetView workbookViewId="0">
      <selection sqref="A1:L1"/>
    </sheetView>
  </sheetViews>
  <sheetFormatPr defaultRowHeight="15" x14ac:dyDescent="0.2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 x14ac:dyDescent="0.25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1"/>
  <sheetViews>
    <sheetView tabSelected="1" workbookViewId="0">
      <selection sqref="A1:L1"/>
    </sheetView>
  </sheetViews>
  <sheetFormatPr defaultRowHeight="15" x14ac:dyDescent="0.2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 x14ac:dyDescent="0.25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"/>
  <sheetViews>
    <sheetView workbookViewId="0">
      <selection sqref="A1:L1"/>
    </sheetView>
  </sheetViews>
  <sheetFormatPr defaultRowHeight="15" x14ac:dyDescent="0.25"/>
  <cols>
    <col min="1" max="1" width="15" customWidth="1"/>
    <col min="2" max="2" width="22.57031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21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67.5" customHeight="1" x14ac:dyDescent="0.25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25">
      <c r="A2" s="9" t="s">
        <v>16</v>
      </c>
      <c r="B2" s="9">
        <v>0.57999999999999996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18</v>
      </c>
      <c r="H2" s="9">
        <v>3</v>
      </c>
      <c r="I2" s="10">
        <f>(1.29-0.95)/1.29*100</f>
        <v>26.356589147286829</v>
      </c>
      <c r="J2" s="11">
        <v>33</v>
      </c>
      <c r="K2" s="11">
        <v>29</v>
      </c>
      <c r="L2" s="9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"/>
  <sheetViews>
    <sheetView workbookViewId="0">
      <selection sqref="A1:L1"/>
    </sheetView>
  </sheetViews>
  <sheetFormatPr defaultRowHeight="15" x14ac:dyDescent="0.2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 x14ac:dyDescent="0.25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25">
      <c r="A2" s="9" t="s">
        <v>19</v>
      </c>
      <c r="B2" s="9">
        <v>0.51</v>
      </c>
      <c r="C2" s="9" t="s">
        <v>20</v>
      </c>
      <c r="D2" s="9" t="s">
        <v>20</v>
      </c>
      <c r="E2" s="9" t="s">
        <v>17</v>
      </c>
      <c r="F2" s="9" t="s">
        <v>20</v>
      </c>
      <c r="G2" s="9" t="s">
        <v>21</v>
      </c>
      <c r="H2" s="9">
        <v>3.25</v>
      </c>
      <c r="I2" s="10">
        <f>(1.15-0.96)/1.15*100</f>
        <v>16.521739130434778</v>
      </c>
      <c r="J2" s="9">
        <v>27</v>
      </c>
      <c r="K2" s="9">
        <v>27</v>
      </c>
      <c r="L2" s="9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"/>
  <sheetViews>
    <sheetView workbookViewId="0">
      <selection sqref="A1:L1"/>
    </sheetView>
  </sheetViews>
  <sheetFormatPr defaultRowHeight="15" x14ac:dyDescent="0.2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 x14ac:dyDescent="0.25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25">
      <c r="A2" s="9" t="s">
        <v>19</v>
      </c>
      <c r="B2" s="9">
        <v>0.72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18</v>
      </c>
      <c r="H2" s="9">
        <v>1</v>
      </c>
      <c r="I2" s="10">
        <f>(1.51-0.99)/1.51*100</f>
        <v>34.437086092715234</v>
      </c>
      <c r="J2" s="11">
        <f>3.5/4.5*100</f>
        <v>77.777777777777786</v>
      </c>
      <c r="K2" s="9">
        <f>(47+60)/2</f>
        <v>53.5</v>
      </c>
      <c r="L2" s="9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"/>
  <sheetViews>
    <sheetView workbookViewId="0">
      <selection sqref="A1:L1"/>
    </sheetView>
  </sheetViews>
  <sheetFormatPr defaultRowHeight="15" x14ac:dyDescent="0.2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 x14ac:dyDescent="0.25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25">
      <c r="A2" s="9" t="s">
        <v>19</v>
      </c>
      <c r="B2" s="9">
        <v>0.65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18</v>
      </c>
      <c r="H2" s="9">
        <v>2</v>
      </c>
      <c r="I2" s="11">
        <f>(1.36-0.99)/1.36*100</f>
        <v>27.205882352941181</v>
      </c>
      <c r="J2" s="11">
        <f>2.5/4.5*100</f>
        <v>55.555555555555557</v>
      </c>
      <c r="K2" s="9">
        <f>(37+47)/2</f>
        <v>42</v>
      </c>
      <c r="L2" s="9" t="s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"/>
  <sheetViews>
    <sheetView workbookViewId="0">
      <selection sqref="A1:L1"/>
    </sheetView>
  </sheetViews>
  <sheetFormatPr defaultRowHeight="15" x14ac:dyDescent="0.2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 x14ac:dyDescent="0.25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25">
      <c r="A2" s="9" t="s">
        <v>16</v>
      </c>
      <c r="B2" s="9">
        <v>0.94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18</v>
      </c>
      <c r="H2" s="9" t="s">
        <v>22</v>
      </c>
      <c r="I2" s="9" t="s">
        <v>17</v>
      </c>
      <c r="J2" s="9" t="s">
        <v>17</v>
      </c>
      <c r="K2" s="9" t="s">
        <v>17</v>
      </c>
      <c r="L2" s="9" t="s">
        <v>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"/>
  <sheetViews>
    <sheetView workbookViewId="0">
      <selection sqref="A1:L1"/>
    </sheetView>
  </sheetViews>
  <sheetFormatPr defaultRowHeight="15" x14ac:dyDescent="0.2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 x14ac:dyDescent="0.25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25">
      <c r="A2" s="9" t="s">
        <v>16</v>
      </c>
      <c r="B2" s="9">
        <v>0.86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21</v>
      </c>
      <c r="H2" s="9" t="s">
        <v>22</v>
      </c>
      <c r="I2" s="9" t="s">
        <v>17</v>
      </c>
      <c r="J2" s="9" t="s">
        <v>17</v>
      </c>
      <c r="K2" s="9" t="s">
        <v>17</v>
      </c>
      <c r="L2" s="9" t="s">
        <v>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"/>
  <sheetViews>
    <sheetView workbookViewId="0">
      <selection sqref="A1:L1"/>
    </sheetView>
  </sheetViews>
  <sheetFormatPr defaultRowHeight="15" x14ac:dyDescent="0.2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 x14ac:dyDescent="0.25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25">
      <c r="A2" s="9" t="s">
        <v>19</v>
      </c>
      <c r="B2" s="9">
        <v>0.45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0.95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"/>
  <sheetViews>
    <sheetView workbookViewId="0">
      <selection sqref="A1:L1"/>
    </sheetView>
  </sheetViews>
  <sheetFormatPr defaultRowHeight="15" x14ac:dyDescent="0.2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 x14ac:dyDescent="0.25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25">
      <c r="A2" s="9" t="s">
        <v>16</v>
      </c>
      <c r="B2" s="9">
        <v>0.42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0.92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Version Control</vt:lpstr>
      <vt:lpstr>DL Scenario 1</vt:lpstr>
      <vt:lpstr>DL Scenario 2</vt:lpstr>
      <vt:lpstr>DL Scenario 3</vt:lpstr>
      <vt:lpstr>DL Scenario 4</vt:lpstr>
      <vt:lpstr>DL Scenario 5</vt:lpstr>
      <vt:lpstr>DL Scenario 6</vt:lpstr>
      <vt:lpstr>DL Scenario 7</vt:lpstr>
      <vt:lpstr>DL Scenario 8</vt:lpstr>
      <vt:lpstr>DL Scenario 9</vt:lpstr>
      <vt:lpstr>DL Scenario 10</vt:lpstr>
      <vt:lpstr>DL Scenario 11</vt:lpstr>
      <vt:lpstr>DL Scenario 12</vt:lpstr>
      <vt:lpstr>DL Scenario 13</vt:lpstr>
      <vt:lpstr>DL Scenario 14</vt:lpstr>
      <vt:lpstr>DL Scenario 15</vt:lpstr>
      <vt:lpstr>DL Scenario 16</vt:lpstr>
      <vt:lpstr>DL Scenario 17</vt:lpstr>
      <vt:lpstr>DL Scenario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Qualcomm User</cp:lastModifiedBy>
  <dcterms:created xsi:type="dcterms:W3CDTF">2019-02-18T06:05:45Z</dcterms:created>
  <dcterms:modified xsi:type="dcterms:W3CDTF">2019-02-20T02:01:47Z</dcterms:modified>
</cp:coreProperties>
</file>