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zhixun_tang_ericsson_com/Documents/Work/3.Standard/4.RAN4/40.#104/3.in the meeting/4.2nd round/321/"/>
    </mc:Choice>
  </mc:AlternateContent>
  <xr:revisionPtr revIDLastSave="4" documentId="11_A0A90009423009ED3AB48F5E9A970D8300554CF0" xr6:coauthVersionLast="47" xr6:coauthVersionMax="47" xr10:uidLastSave="{5B7FAD1B-A2EA-4775-AC97-3B341CDDACE0}"/>
  <bookViews>
    <workbookView xWindow="-110" yWindow="-110" windowWidth="19420" windowHeight="10420" tabRatio="672" activeTab="1" xr2:uid="{00000000-000D-0000-FFFF-FFFF00000000}"/>
  </bookViews>
  <sheets>
    <sheet name="Title" sheetId="1" r:id="rId1"/>
    <sheet name="Summary of results" sheetId="24" r:id="rId2"/>
    <sheet name="Summary-SINR" sheetId="20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4" l="1"/>
  <c r="P21" i="24"/>
  <c r="R21" i="24" s="1"/>
  <c r="P22" i="24"/>
  <c r="R22" i="24" s="1"/>
  <c r="P23" i="24"/>
  <c r="R23" i="24" s="1"/>
  <c r="P24" i="24"/>
  <c r="R24" i="24" s="1"/>
  <c r="P19" i="24"/>
  <c r="R19" i="24" s="1"/>
  <c r="P6" i="24"/>
  <c r="P7" i="24"/>
  <c r="P8" i="24"/>
  <c r="P9" i="24"/>
  <c r="P10" i="24"/>
  <c r="P5" i="24"/>
  <c r="O5" i="24"/>
  <c r="O10" i="24"/>
  <c r="O9" i="24"/>
  <c r="O8" i="24"/>
  <c r="O7" i="24"/>
  <c r="O6" i="24"/>
  <c r="O20" i="24"/>
  <c r="O21" i="24"/>
  <c r="O22" i="24"/>
  <c r="O23" i="24"/>
  <c r="O24" i="24"/>
  <c r="O19" i="24"/>
  <c r="R20" i="24" l="1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V8" i="20"/>
  <c r="X7" i="20"/>
  <c r="W7" i="20"/>
  <c r="V7" i="20"/>
  <c r="U7" i="20"/>
  <c r="X6" i="20"/>
  <c r="W6" i="20"/>
  <c r="V6" i="20"/>
  <c r="U6" i="20"/>
  <c r="Y28" i="20" l="1"/>
  <c r="Y30" i="20"/>
  <c r="Y32" i="20"/>
  <c r="Y34" i="20"/>
  <c r="W8" i="20"/>
  <c r="Y8" i="20" s="1"/>
  <c r="U20" i="20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<sst xmlns="http://schemas.openxmlformats.org/spreadsheetml/2006/main" count="194" uniqueCount="66">
  <si>
    <t>Intel</t>
  </si>
  <si>
    <t>Company 7</t>
  </si>
  <si>
    <t>Span</t>
  </si>
  <si>
    <t>TDLA</t>
  </si>
  <si>
    <t>TDLC</t>
  </si>
  <si>
    <t>MCS 4</t>
  </si>
  <si>
    <t>MCS 13</t>
  </si>
  <si>
    <t>DIP1</t>
  </si>
  <si>
    <t>DIP2</t>
  </si>
  <si>
    <t>Duplex mode</t>
  </si>
  <si>
    <t>Channel model</t>
  </si>
  <si>
    <t>MCS</t>
  </si>
  <si>
    <t>N/A</t>
  </si>
  <si>
    <t>MMSE-MRC</t>
  </si>
  <si>
    <t>MMSE-IRC</t>
  </si>
  <si>
    <t>Company 4</t>
  </si>
  <si>
    <t>Company 5</t>
  </si>
  <si>
    <t>Company 6</t>
  </si>
  <si>
    <t>SINR for 70% of Max T-put</t>
  </si>
  <si>
    <t>Parameters</t>
  </si>
  <si>
    <t>Avarage</t>
  </si>
  <si>
    <t>MMSE-IRC gain</t>
  </si>
  <si>
    <t>FDD
(15 kHz, 10 MHz)</t>
  </si>
  <si>
    <t>TDD
(30 kHz, 40 MHz)</t>
  </si>
  <si>
    <t>2 Rx</t>
  </si>
  <si>
    <t>4 Rx</t>
  </si>
  <si>
    <t>Number of UE Rx antenna</t>
  </si>
  <si>
    <t>Huawei</t>
    <phoneticPr fontId="1" type="noConversion"/>
  </si>
  <si>
    <t>Ericsson</t>
  </si>
  <si>
    <t>MTK</t>
    <phoneticPr fontId="1" type="noConversion"/>
  </si>
  <si>
    <t>TDLC300-100</t>
    <phoneticPr fontId="1" type="noConversion"/>
  </si>
  <si>
    <t>Duplex mode</t>
    <phoneticPr fontId="1" type="noConversion"/>
  </si>
  <si>
    <t>TDD</t>
    <phoneticPr fontId="1" type="noConversion"/>
  </si>
  <si>
    <t>TDLA30-10</t>
    <phoneticPr fontId="1" type="noConversion"/>
  </si>
  <si>
    <t>Rank 2+2</t>
    <phoneticPr fontId="1" type="noConversion"/>
  </si>
  <si>
    <t>Propagation conditions</t>
    <phoneticPr fontId="1" type="noConversion"/>
  </si>
  <si>
    <t xml:space="preserve">Receiver Type </t>
    <phoneticPr fontId="1" type="noConversion"/>
  </si>
  <si>
    <t>MCS</t>
    <phoneticPr fontId="1" type="noConversion"/>
  </si>
  <si>
    <t>Rank allocation</t>
    <phoneticPr fontId="1" type="noConversion"/>
  </si>
  <si>
    <t>Rank 1+1</t>
    <phoneticPr fontId="1" type="noConversion"/>
  </si>
  <si>
    <t>Antenna configuation</t>
    <phoneticPr fontId="1" type="noConversion"/>
  </si>
  <si>
    <t>2T2R</t>
    <phoneticPr fontId="1" type="noConversion"/>
  </si>
  <si>
    <t>2T4R</t>
    <phoneticPr fontId="1" type="noConversion"/>
  </si>
  <si>
    <t xml:space="preserve">PMI </t>
    <phoneticPr fontId="1" type="noConversion"/>
  </si>
  <si>
    <t>Random</t>
    <phoneticPr fontId="1" type="noConversion"/>
  </si>
  <si>
    <t xml:space="preserve">Orthogonal </t>
    <phoneticPr fontId="1" type="noConversion"/>
  </si>
  <si>
    <t>4T4R</t>
    <phoneticPr fontId="1" type="noConversion"/>
  </si>
  <si>
    <t>FDD</t>
    <phoneticPr fontId="1" type="noConversion"/>
  </si>
  <si>
    <t xml:space="preserve">Bandwidth/SCS </t>
    <phoneticPr fontId="1" type="noConversion"/>
  </si>
  <si>
    <t>10MHz/15kHz</t>
    <phoneticPr fontId="1" type="noConversion"/>
  </si>
  <si>
    <t>MMSE-IRC</t>
    <phoneticPr fontId="1" type="noConversion"/>
  </si>
  <si>
    <t>40MHz/30kHz</t>
    <phoneticPr fontId="1" type="noConversion"/>
  </si>
  <si>
    <t>Apple</t>
    <phoneticPr fontId="1" type="noConversion"/>
  </si>
  <si>
    <t>Huawei</t>
    <phoneticPr fontId="1" type="noConversion"/>
  </si>
  <si>
    <t>Ericsson</t>
    <phoneticPr fontId="1" type="noConversion"/>
  </si>
  <si>
    <t>Span</t>
    <phoneticPr fontId="1" type="noConversion"/>
  </si>
  <si>
    <t>SNR(dB) @ 70% of max TP</t>
    <phoneticPr fontId="1" type="noConversion"/>
  </si>
  <si>
    <t xml:space="preserve">Parameters </t>
    <phoneticPr fontId="1" type="noConversion"/>
  </si>
  <si>
    <t>Average</t>
    <phoneticPr fontId="1" type="noConversion"/>
  </si>
  <si>
    <t>Impairment results</t>
    <phoneticPr fontId="1" type="noConversion"/>
  </si>
  <si>
    <t>China Telecom</t>
    <phoneticPr fontId="1" type="noConversion"/>
  </si>
  <si>
    <t>China Telecom</t>
    <phoneticPr fontId="1" type="noConversion"/>
  </si>
  <si>
    <t>Qualcomm</t>
    <phoneticPr fontId="1" type="noConversion"/>
  </si>
  <si>
    <t>Alignment results</t>
    <phoneticPr fontId="1" type="noConversion"/>
  </si>
  <si>
    <t>Margin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</si>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</sst>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4" borderId="2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599" y="190500"/>
          <a:ext cx="6096001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RAN4#104-e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R4-2213785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 15th Aug – Aug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26th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9.10.1.2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Huawei, HiSilicon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for intra cell inter user MMSE-IRC receiver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used to collect the simulation results 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MMSE-IRC receiver for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intra cell inter user interference 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R4-2207244, “Way Forward on MMSE-IRC for intra-cell inter-user interference”, Huawei, HiSilicon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60" zoomScaleNormal="160" workbookViewId="0">
      <selection activeCell="B43" sqref="B43"/>
    </sheetView>
  </sheetViews>
  <sheetFormatPr defaultColWidth="8.90625" defaultRowHeight="14.5"/>
  <sheetData/>
  <phoneticPr fontId="1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4"/>
  <sheetViews>
    <sheetView tabSelected="1" topLeftCell="A7" zoomScaleNormal="100" workbookViewId="0">
      <selection activeCell="N13" sqref="N13"/>
    </sheetView>
  </sheetViews>
  <sheetFormatPr defaultColWidth="8.90625" defaultRowHeight="14.5"/>
  <sheetData>
    <row r="2" spans="1:16" ht="15" thickBot="1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" thickBot="1">
      <c r="A3" s="78" t="s">
        <v>57</v>
      </c>
      <c r="B3" s="79"/>
      <c r="C3" s="79"/>
      <c r="D3" s="79"/>
      <c r="E3" s="79"/>
      <c r="F3" s="79"/>
      <c r="G3" s="79"/>
      <c r="H3" s="80"/>
      <c r="I3" s="81" t="s">
        <v>56</v>
      </c>
      <c r="J3" s="82"/>
      <c r="K3" s="82"/>
      <c r="L3" s="82"/>
      <c r="M3" s="82"/>
      <c r="N3" s="83"/>
      <c r="O3" s="84" t="s">
        <v>55</v>
      </c>
      <c r="P3" s="84" t="s">
        <v>58</v>
      </c>
    </row>
    <row r="4" spans="1:16" ht="15" thickBot="1">
      <c r="A4" s="53" t="s">
        <v>36</v>
      </c>
      <c r="B4" s="53" t="s">
        <v>37</v>
      </c>
      <c r="C4" s="53" t="s">
        <v>31</v>
      </c>
      <c r="D4" s="53" t="s">
        <v>48</v>
      </c>
      <c r="E4" s="53" t="s">
        <v>35</v>
      </c>
      <c r="F4" s="53" t="s">
        <v>38</v>
      </c>
      <c r="G4" s="53" t="s">
        <v>43</v>
      </c>
      <c r="H4" s="53" t="s">
        <v>40</v>
      </c>
      <c r="I4" s="51" t="s">
        <v>62</v>
      </c>
      <c r="J4" s="52" t="s">
        <v>52</v>
      </c>
      <c r="K4" s="52" t="s">
        <v>53</v>
      </c>
      <c r="L4" s="52" t="s">
        <v>54</v>
      </c>
      <c r="M4" s="52" t="s">
        <v>29</v>
      </c>
      <c r="N4" s="52" t="s">
        <v>60</v>
      </c>
      <c r="O4" s="85"/>
      <c r="P4" s="85"/>
    </row>
    <row r="5" spans="1:16" ht="15" thickBot="1">
      <c r="A5" s="86" t="s">
        <v>50</v>
      </c>
      <c r="B5" s="86">
        <v>13</v>
      </c>
      <c r="C5" s="86" t="s">
        <v>47</v>
      </c>
      <c r="D5" s="86" t="s">
        <v>49</v>
      </c>
      <c r="E5" s="86" t="s">
        <v>30</v>
      </c>
      <c r="F5" s="86" t="s">
        <v>39</v>
      </c>
      <c r="G5" s="86" t="s">
        <v>44</v>
      </c>
      <c r="H5" s="53" t="s">
        <v>41</v>
      </c>
      <c r="I5" s="56">
        <v>16</v>
      </c>
      <c r="J5" s="47">
        <v>15.9</v>
      </c>
      <c r="K5" s="47">
        <v>15</v>
      </c>
      <c r="L5" s="47">
        <v>15.9</v>
      </c>
      <c r="M5" s="47">
        <v>15.6</v>
      </c>
      <c r="N5" s="47">
        <v>15.1</v>
      </c>
      <c r="O5" s="61">
        <f>MAX(I5:N5)-MIN(I5:N5)</f>
        <v>1</v>
      </c>
      <c r="P5" s="72">
        <f>AVERAGE(I5:N5)</f>
        <v>15.58333333333333</v>
      </c>
    </row>
    <row r="6" spans="1:16" ht="15" thickBot="1">
      <c r="A6" s="86"/>
      <c r="B6" s="86"/>
      <c r="C6" s="86"/>
      <c r="D6" s="86"/>
      <c r="E6" s="86"/>
      <c r="F6" s="86"/>
      <c r="G6" s="86"/>
      <c r="H6" s="53" t="s">
        <v>42</v>
      </c>
      <c r="I6" s="57">
        <v>8.8000000000000007</v>
      </c>
      <c r="J6" s="48">
        <v>10</v>
      </c>
      <c r="K6" s="48">
        <v>8.4</v>
      </c>
      <c r="L6" s="65">
        <v>8.5</v>
      </c>
      <c r="M6" s="48">
        <v>10.199999999999999</v>
      </c>
      <c r="N6" s="48">
        <v>8.6999999999999993</v>
      </c>
      <c r="O6" s="61">
        <f t="shared" ref="O6:O10" si="0">MAX(I6:N6)-MIN(I6:N6)</f>
        <v>1.7999999999999989</v>
      </c>
      <c r="P6" s="72">
        <f t="shared" ref="P6:P10" si="1">AVERAGE(I6:N6)</f>
        <v>9.1000000000000014</v>
      </c>
    </row>
    <row r="7" spans="1:16" ht="15" thickBot="1">
      <c r="A7" s="86"/>
      <c r="B7" s="86"/>
      <c r="C7" s="86"/>
      <c r="D7" s="86"/>
      <c r="E7" s="54" t="s">
        <v>33</v>
      </c>
      <c r="F7" s="54" t="s">
        <v>34</v>
      </c>
      <c r="G7" s="54" t="s">
        <v>45</v>
      </c>
      <c r="H7" s="54" t="s">
        <v>46</v>
      </c>
      <c r="I7" s="57">
        <v>12.8</v>
      </c>
      <c r="J7" s="60">
        <v>14.1</v>
      </c>
      <c r="K7" s="48">
        <v>12.2</v>
      </c>
      <c r="L7" s="48">
        <v>11.6</v>
      </c>
      <c r="M7" s="48">
        <v>13</v>
      </c>
      <c r="N7" s="48">
        <v>13.5</v>
      </c>
      <c r="O7" s="61">
        <f t="shared" si="0"/>
        <v>2.5</v>
      </c>
      <c r="P7" s="72">
        <f t="shared" si="1"/>
        <v>12.866666666666665</v>
      </c>
    </row>
    <row r="8" spans="1:16" ht="15" thickBot="1">
      <c r="A8" s="86" t="s">
        <v>50</v>
      </c>
      <c r="B8" s="86">
        <v>13</v>
      </c>
      <c r="C8" s="86" t="s">
        <v>32</v>
      </c>
      <c r="D8" s="86" t="s">
        <v>51</v>
      </c>
      <c r="E8" s="86" t="s">
        <v>30</v>
      </c>
      <c r="F8" s="86" t="s">
        <v>39</v>
      </c>
      <c r="G8" s="86" t="s">
        <v>44</v>
      </c>
      <c r="H8" s="53" t="s">
        <v>41</v>
      </c>
      <c r="I8" s="57">
        <v>16.8</v>
      </c>
      <c r="J8" s="48">
        <v>16.3</v>
      </c>
      <c r="K8" s="67">
        <v>16.5</v>
      </c>
      <c r="L8" s="48">
        <v>17.399999999999999</v>
      </c>
      <c r="M8" s="48">
        <v>16</v>
      </c>
      <c r="N8" s="48">
        <v>15.9</v>
      </c>
      <c r="O8" s="61">
        <f t="shared" si="0"/>
        <v>1.4999999999999982</v>
      </c>
      <c r="P8" s="72">
        <f t="shared" si="1"/>
        <v>16.483333333333334</v>
      </c>
    </row>
    <row r="9" spans="1:16" ht="15" thickBot="1">
      <c r="A9" s="86"/>
      <c r="B9" s="86"/>
      <c r="C9" s="86"/>
      <c r="D9" s="86"/>
      <c r="E9" s="86"/>
      <c r="F9" s="86"/>
      <c r="G9" s="86"/>
      <c r="H9" s="53" t="s">
        <v>42</v>
      </c>
      <c r="I9" s="57">
        <v>9.1</v>
      </c>
      <c r="J9" s="48">
        <v>9.9</v>
      </c>
      <c r="K9" s="67">
        <v>8.6999999999999993</v>
      </c>
      <c r="L9" s="48">
        <v>8.9</v>
      </c>
      <c r="M9" s="48">
        <v>10.4</v>
      </c>
      <c r="N9" s="48">
        <v>9.1</v>
      </c>
      <c r="O9" s="61">
        <f t="shared" si="0"/>
        <v>1.7000000000000011</v>
      </c>
      <c r="P9" s="72">
        <f t="shared" si="1"/>
        <v>9.35</v>
      </c>
    </row>
    <row r="10" spans="1:16" ht="15" thickBot="1">
      <c r="A10" s="86"/>
      <c r="B10" s="86"/>
      <c r="C10" s="86"/>
      <c r="D10" s="86"/>
      <c r="E10" s="54" t="s">
        <v>33</v>
      </c>
      <c r="F10" s="54" t="s">
        <v>34</v>
      </c>
      <c r="G10" s="54" t="s">
        <v>45</v>
      </c>
      <c r="H10" s="54" t="s">
        <v>46</v>
      </c>
      <c r="I10" s="58">
        <v>12.8</v>
      </c>
      <c r="J10" s="49">
        <v>14.3</v>
      </c>
      <c r="K10" s="49">
        <v>12.4</v>
      </c>
      <c r="L10" s="49">
        <v>12.4</v>
      </c>
      <c r="M10" s="49">
        <v>13.2</v>
      </c>
      <c r="N10" s="49">
        <v>13.5</v>
      </c>
      <c r="O10" s="61">
        <f t="shared" si="0"/>
        <v>1.9000000000000004</v>
      </c>
      <c r="P10" s="72">
        <f t="shared" si="1"/>
        <v>13.1</v>
      </c>
    </row>
    <row r="16" spans="1:16" ht="15" thickBot="1">
      <c r="A16" s="77" t="s">
        <v>59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8" ht="15" thickBot="1">
      <c r="A17" s="78" t="s">
        <v>57</v>
      </c>
      <c r="B17" s="79"/>
      <c r="C17" s="79"/>
      <c r="D17" s="79"/>
      <c r="E17" s="79"/>
      <c r="F17" s="79"/>
      <c r="G17" s="79"/>
      <c r="H17" s="80"/>
      <c r="I17" s="81" t="s">
        <v>56</v>
      </c>
      <c r="J17" s="82"/>
      <c r="K17" s="82"/>
      <c r="L17" s="82"/>
      <c r="M17" s="82"/>
      <c r="N17" s="83"/>
      <c r="O17" s="84" t="s">
        <v>55</v>
      </c>
      <c r="P17" s="87" t="s">
        <v>58</v>
      </c>
      <c r="Q17" s="73" t="s">
        <v>64</v>
      </c>
      <c r="R17" s="75" t="s">
        <v>65</v>
      </c>
    </row>
    <row r="18" spans="1:18" ht="15" thickBot="1">
      <c r="A18" s="53" t="s">
        <v>36</v>
      </c>
      <c r="B18" s="53" t="s">
        <v>37</v>
      </c>
      <c r="C18" s="53" t="s">
        <v>31</v>
      </c>
      <c r="D18" s="53" t="s">
        <v>48</v>
      </c>
      <c r="E18" s="53" t="s">
        <v>35</v>
      </c>
      <c r="F18" s="53" t="s">
        <v>38</v>
      </c>
      <c r="G18" s="53" t="s">
        <v>43</v>
      </c>
      <c r="H18" s="53" t="s">
        <v>40</v>
      </c>
      <c r="I18" s="51" t="s">
        <v>62</v>
      </c>
      <c r="J18" s="52" t="s">
        <v>52</v>
      </c>
      <c r="K18" s="52" t="s">
        <v>53</v>
      </c>
      <c r="L18" s="52" t="s">
        <v>54</v>
      </c>
      <c r="M18" s="52" t="s">
        <v>29</v>
      </c>
      <c r="N18" s="52" t="s">
        <v>61</v>
      </c>
      <c r="O18" s="85"/>
      <c r="P18" s="88"/>
      <c r="Q18" s="74"/>
      <c r="R18" s="76"/>
    </row>
    <row r="19" spans="1:18" ht="15" thickBot="1">
      <c r="A19" s="86" t="s">
        <v>50</v>
      </c>
      <c r="B19" s="86">
        <v>13</v>
      </c>
      <c r="C19" s="86" t="s">
        <v>47</v>
      </c>
      <c r="D19" s="86" t="s">
        <v>49</v>
      </c>
      <c r="E19" s="86" t="s">
        <v>30</v>
      </c>
      <c r="F19" s="86" t="s">
        <v>39</v>
      </c>
      <c r="G19" s="86" t="s">
        <v>44</v>
      </c>
      <c r="H19" s="53" t="s">
        <v>41</v>
      </c>
      <c r="I19" s="62">
        <v>18</v>
      </c>
      <c r="J19" s="47">
        <v>17.899999999999999</v>
      </c>
      <c r="K19" s="47">
        <v>17</v>
      </c>
      <c r="L19" s="47">
        <v>17.899999999999999</v>
      </c>
      <c r="M19" s="59">
        <v>17.600000000000001</v>
      </c>
      <c r="N19" s="59">
        <v>16.600000000000001</v>
      </c>
      <c r="O19" s="61">
        <f>MAX(I19:N19)-MIN(I19:N19)</f>
        <v>1.3999999999999986</v>
      </c>
      <c r="P19" s="72">
        <f>AVERAGE(I19:N19)</f>
        <v>17.5</v>
      </c>
      <c r="Q19" s="68">
        <v>0.5</v>
      </c>
      <c r="R19" s="69">
        <f>P19+Q19</f>
        <v>18</v>
      </c>
    </row>
    <row r="20" spans="1:18" ht="15" thickBot="1">
      <c r="A20" s="86"/>
      <c r="B20" s="86"/>
      <c r="C20" s="86"/>
      <c r="D20" s="86"/>
      <c r="E20" s="86"/>
      <c r="F20" s="86"/>
      <c r="G20" s="86"/>
      <c r="H20" s="53" t="s">
        <v>42</v>
      </c>
      <c r="I20" s="55">
        <v>10.8</v>
      </c>
      <c r="J20" s="48">
        <v>12</v>
      </c>
      <c r="K20" s="48">
        <v>10.4</v>
      </c>
      <c r="L20" s="65">
        <v>10.5</v>
      </c>
      <c r="M20" s="65">
        <v>12.2</v>
      </c>
      <c r="N20" s="60">
        <v>10.199999999999999</v>
      </c>
      <c r="O20" s="61">
        <f t="shared" ref="O20:O24" si="2">MAX(I20:N20)-MIN(I20:N20)</f>
        <v>2</v>
      </c>
      <c r="P20" s="72">
        <f t="shared" ref="P20:P24" si="3">AVERAGE(I20:N20)</f>
        <v>11.016666666666667</v>
      </c>
      <c r="Q20" s="68">
        <v>0.5</v>
      </c>
      <c r="R20" s="69">
        <f t="shared" ref="R20:R24" si="4">P20+Q20</f>
        <v>11.516666666666667</v>
      </c>
    </row>
    <row r="21" spans="1:18" ht="15" thickBot="1">
      <c r="A21" s="86"/>
      <c r="B21" s="86"/>
      <c r="C21" s="86"/>
      <c r="D21" s="86"/>
      <c r="E21" s="54" t="s">
        <v>33</v>
      </c>
      <c r="F21" s="54" t="s">
        <v>34</v>
      </c>
      <c r="G21" s="54" t="s">
        <v>45</v>
      </c>
      <c r="H21" s="54" t="s">
        <v>46</v>
      </c>
      <c r="I21" s="55">
        <v>14.8</v>
      </c>
      <c r="J21" s="48">
        <v>16.100000000000001</v>
      </c>
      <c r="K21" s="48">
        <v>14.2</v>
      </c>
      <c r="L21" s="65">
        <v>13.6</v>
      </c>
      <c r="M21" s="65">
        <v>15</v>
      </c>
      <c r="N21" s="48">
        <v>15</v>
      </c>
      <c r="O21" s="61">
        <f t="shared" si="2"/>
        <v>2.5000000000000018</v>
      </c>
      <c r="P21" s="72">
        <f t="shared" si="3"/>
        <v>14.783333333333333</v>
      </c>
      <c r="Q21" s="68">
        <v>0.5</v>
      </c>
      <c r="R21" s="69">
        <f t="shared" si="4"/>
        <v>15.283333333333333</v>
      </c>
    </row>
    <row r="22" spans="1:18" ht="15" thickBot="1">
      <c r="A22" s="86" t="s">
        <v>50</v>
      </c>
      <c r="B22" s="86">
        <v>13</v>
      </c>
      <c r="C22" s="86" t="s">
        <v>32</v>
      </c>
      <c r="D22" s="86" t="s">
        <v>51</v>
      </c>
      <c r="E22" s="86" t="s">
        <v>30</v>
      </c>
      <c r="F22" s="86" t="s">
        <v>39</v>
      </c>
      <c r="G22" s="86" t="s">
        <v>44</v>
      </c>
      <c r="H22" s="53" t="s">
        <v>41</v>
      </c>
      <c r="I22" s="63">
        <v>18.8</v>
      </c>
      <c r="J22" s="65">
        <v>18.3</v>
      </c>
      <c r="K22" s="65">
        <v>18.5</v>
      </c>
      <c r="L22" s="48">
        <v>19.399999999999999</v>
      </c>
      <c r="M22" s="48">
        <v>18</v>
      </c>
      <c r="N22" s="48">
        <v>17.399999999999999</v>
      </c>
      <c r="O22" s="61">
        <f t="shared" si="2"/>
        <v>2</v>
      </c>
      <c r="P22" s="72">
        <f t="shared" si="3"/>
        <v>18.400000000000002</v>
      </c>
      <c r="Q22" s="68">
        <v>0.5</v>
      </c>
      <c r="R22" s="69">
        <f t="shared" si="4"/>
        <v>18.900000000000002</v>
      </c>
    </row>
    <row r="23" spans="1:18" ht="15" thickBot="1">
      <c r="A23" s="86"/>
      <c r="B23" s="86"/>
      <c r="C23" s="86"/>
      <c r="D23" s="86"/>
      <c r="E23" s="86"/>
      <c r="F23" s="86"/>
      <c r="G23" s="86"/>
      <c r="H23" s="53" t="s">
        <v>42</v>
      </c>
      <c r="I23" s="63">
        <v>11.1</v>
      </c>
      <c r="J23" s="65">
        <v>11.9</v>
      </c>
      <c r="K23" s="65">
        <v>10.7</v>
      </c>
      <c r="L23" s="48">
        <v>10.9</v>
      </c>
      <c r="M23" s="48">
        <v>12.4</v>
      </c>
      <c r="N23" s="48">
        <v>10.6</v>
      </c>
      <c r="O23" s="61">
        <f t="shared" si="2"/>
        <v>1.8000000000000007</v>
      </c>
      <c r="P23" s="72">
        <f t="shared" si="3"/>
        <v>11.266666666666666</v>
      </c>
      <c r="Q23" s="68">
        <v>0.5</v>
      </c>
      <c r="R23" s="69">
        <f t="shared" si="4"/>
        <v>11.766666666666666</v>
      </c>
    </row>
    <row r="24" spans="1:18" ht="15" thickBot="1">
      <c r="A24" s="86"/>
      <c r="B24" s="86"/>
      <c r="C24" s="86"/>
      <c r="D24" s="86"/>
      <c r="E24" s="54" t="s">
        <v>33</v>
      </c>
      <c r="F24" s="54" t="s">
        <v>34</v>
      </c>
      <c r="G24" s="54" t="s">
        <v>45</v>
      </c>
      <c r="H24" s="54" t="s">
        <v>46</v>
      </c>
      <c r="I24" s="64">
        <v>14.8</v>
      </c>
      <c r="J24" s="66">
        <v>16.3</v>
      </c>
      <c r="K24" s="66">
        <v>14.4</v>
      </c>
      <c r="L24" s="49">
        <v>14.4</v>
      </c>
      <c r="M24" s="49">
        <v>15.2</v>
      </c>
      <c r="N24" s="49">
        <v>15</v>
      </c>
      <c r="O24" s="61">
        <f t="shared" si="2"/>
        <v>1.9000000000000004</v>
      </c>
      <c r="P24" s="72">
        <f t="shared" si="3"/>
        <v>15.016666666666666</v>
      </c>
      <c r="Q24" s="70">
        <v>0.5</v>
      </c>
      <c r="R24" s="71">
        <f t="shared" si="4"/>
        <v>15.516666666666666</v>
      </c>
    </row>
  </sheetData>
  <mergeCells count="40">
    <mergeCell ref="F19:F20"/>
    <mergeCell ref="G19:G20"/>
    <mergeCell ref="A22:A24"/>
    <mergeCell ref="B22:B24"/>
    <mergeCell ref="C22:C24"/>
    <mergeCell ref="D22:D24"/>
    <mergeCell ref="E22:E23"/>
    <mergeCell ref="F22:F23"/>
    <mergeCell ref="G22:G23"/>
    <mergeCell ref="A19:A21"/>
    <mergeCell ref="B19:B21"/>
    <mergeCell ref="C19:C21"/>
    <mergeCell ref="D19:D21"/>
    <mergeCell ref="E19:E20"/>
    <mergeCell ref="A16:P16"/>
    <mergeCell ref="A17:H17"/>
    <mergeCell ref="I17:N17"/>
    <mergeCell ref="O17:O18"/>
    <mergeCell ref="P17:P18"/>
    <mergeCell ref="A5:A7"/>
    <mergeCell ref="B5:B7"/>
    <mergeCell ref="C5:C7"/>
    <mergeCell ref="D5:D7"/>
    <mergeCell ref="E5:E6"/>
    <mergeCell ref="Q17:Q18"/>
    <mergeCell ref="R17:R18"/>
    <mergeCell ref="A2:P2"/>
    <mergeCell ref="A3:H3"/>
    <mergeCell ref="I3:N3"/>
    <mergeCell ref="O3:O4"/>
    <mergeCell ref="P3:P4"/>
    <mergeCell ref="F5:F6"/>
    <mergeCell ref="G5:G6"/>
    <mergeCell ref="A8:A10"/>
    <mergeCell ref="B8:B10"/>
    <mergeCell ref="C8:C10"/>
    <mergeCell ref="D8:D10"/>
    <mergeCell ref="E8:E9"/>
    <mergeCell ref="F8:F9"/>
    <mergeCell ref="G8:G9"/>
  </mergeCells>
  <phoneticPr fontId="1" type="noConversion"/>
  <conditionalFormatting sqref="O5:O10">
    <cfRule type="cellIs" dxfId="0" priority="1" operator="greaterThan">
      <formula>2.5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90625" defaultRowHeight="14.5"/>
  <cols>
    <col min="1" max="6" width="10.453125" customWidth="1"/>
  </cols>
  <sheetData>
    <row r="1" spans="1:28" ht="16" thickBot="1">
      <c r="G1" s="89" t="s">
        <v>18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8">
      <c r="A2" s="90" t="s">
        <v>19</v>
      </c>
      <c r="B2" s="91"/>
      <c r="C2" s="91"/>
      <c r="D2" s="91"/>
      <c r="E2" s="91"/>
      <c r="F2" s="92"/>
      <c r="G2" s="90" t="s">
        <v>0</v>
      </c>
      <c r="H2" s="91"/>
      <c r="I2" s="91" t="s">
        <v>27</v>
      </c>
      <c r="J2" s="91"/>
      <c r="K2" s="91" t="s">
        <v>28</v>
      </c>
      <c r="L2" s="91"/>
      <c r="M2" s="91" t="s">
        <v>15</v>
      </c>
      <c r="N2" s="91"/>
      <c r="O2" s="91" t="s">
        <v>16</v>
      </c>
      <c r="P2" s="91"/>
      <c r="Q2" s="91" t="s">
        <v>17</v>
      </c>
      <c r="R2" s="91"/>
      <c r="S2" s="91" t="s">
        <v>1</v>
      </c>
      <c r="T2" s="92"/>
      <c r="U2" s="90" t="s">
        <v>2</v>
      </c>
      <c r="V2" s="93"/>
      <c r="W2" s="90" t="s">
        <v>20</v>
      </c>
      <c r="X2" s="92"/>
      <c r="Y2" s="94" t="s">
        <v>21</v>
      </c>
    </row>
    <row r="3" spans="1:28" ht="44" thickBot="1">
      <c r="A3" s="13" t="s">
        <v>9</v>
      </c>
      <c r="B3" s="13" t="s">
        <v>10</v>
      </c>
      <c r="C3" s="13" t="s">
        <v>26</v>
      </c>
      <c r="D3" s="13" t="s">
        <v>7</v>
      </c>
      <c r="E3" s="13" t="s">
        <v>8</v>
      </c>
      <c r="F3" s="14" t="s">
        <v>11</v>
      </c>
      <c r="G3" s="12" t="s">
        <v>13</v>
      </c>
      <c r="H3" s="13" t="s">
        <v>14</v>
      </c>
      <c r="I3" s="13" t="s">
        <v>13</v>
      </c>
      <c r="J3" s="13" t="s">
        <v>14</v>
      </c>
      <c r="K3" s="13" t="s">
        <v>13</v>
      </c>
      <c r="L3" s="13" t="s">
        <v>14</v>
      </c>
      <c r="M3" s="13" t="s">
        <v>13</v>
      </c>
      <c r="N3" s="13" t="s">
        <v>14</v>
      </c>
      <c r="O3" s="13" t="s">
        <v>13</v>
      </c>
      <c r="P3" s="13" t="s">
        <v>14</v>
      </c>
      <c r="Q3" s="13" t="s">
        <v>13</v>
      </c>
      <c r="R3" s="13" t="s">
        <v>14</v>
      </c>
      <c r="S3" s="13" t="s">
        <v>13</v>
      </c>
      <c r="T3" s="14" t="s">
        <v>14</v>
      </c>
      <c r="U3" s="12" t="s">
        <v>13</v>
      </c>
      <c r="V3" s="45" t="s">
        <v>14</v>
      </c>
      <c r="W3" s="19" t="s">
        <v>13</v>
      </c>
      <c r="X3" s="20" t="s">
        <v>14</v>
      </c>
      <c r="Y3" s="95"/>
    </row>
    <row r="4" spans="1:28" ht="15" customHeight="1" thickBot="1">
      <c r="A4" s="96" t="s">
        <v>22</v>
      </c>
      <c r="B4" s="96" t="s">
        <v>3</v>
      </c>
      <c r="C4" s="101" t="s">
        <v>24</v>
      </c>
      <c r="D4" s="104">
        <v>-1.73</v>
      </c>
      <c r="E4" s="104">
        <v>-8.66</v>
      </c>
      <c r="F4" s="24" t="s">
        <v>5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5" thickBot="1">
      <c r="A5" s="97"/>
      <c r="B5" s="99"/>
      <c r="C5" s="102"/>
      <c r="D5" s="105"/>
      <c r="E5" s="105"/>
      <c r="F5" s="9" t="s">
        <v>6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5" thickBot="1">
      <c r="A6" s="97"/>
      <c r="B6" s="99"/>
      <c r="C6" s="102"/>
      <c r="D6" s="105">
        <v>-1.73</v>
      </c>
      <c r="E6" s="105" t="s">
        <v>12</v>
      </c>
      <c r="F6" s="9" t="s">
        <v>5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5" thickBot="1">
      <c r="A7" s="97"/>
      <c r="B7" s="99"/>
      <c r="C7" s="102"/>
      <c r="D7" s="105"/>
      <c r="E7" s="105"/>
      <c r="F7" s="9" t="s">
        <v>6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5" thickBot="1">
      <c r="A8" s="97"/>
      <c r="B8" s="99"/>
      <c r="C8" s="102"/>
      <c r="D8" s="106" t="e">
        <f>10*LOG10((10^(#REF!/10))/(1 + 10^(#REF!/10) + 10^(#REF!/10)))</f>
        <v>#REF!</v>
      </c>
      <c r="E8" s="106" t="e">
        <f>10*LOG10((10^(#REF!/10))/(1 + 10^(#REF!/10) + 10^(#REF!/10)))</f>
        <v>#REF!</v>
      </c>
      <c r="F8" s="9" t="s">
        <v>5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5" thickBot="1">
      <c r="A9" s="97"/>
      <c r="B9" s="99"/>
      <c r="C9" s="103"/>
      <c r="D9" s="107"/>
      <c r="E9" s="107"/>
      <c r="F9" s="23" t="s">
        <v>6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5" thickBot="1">
      <c r="A10" s="97"/>
      <c r="B10" s="99"/>
      <c r="C10" s="101" t="s">
        <v>25</v>
      </c>
      <c r="D10" s="104">
        <v>-1.73</v>
      </c>
      <c r="E10" s="104">
        <v>-8.66</v>
      </c>
      <c r="F10" s="24" t="s">
        <v>5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5" thickBot="1">
      <c r="A11" s="97"/>
      <c r="B11" s="99"/>
      <c r="C11" s="102"/>
      <c r="D11" s="105"/>
      <c r="E11" s="105"/>
      <c r="F11" s="9" t="s">
        <v>6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5" thickBot="1">
      <c r="A12" s="97"/>
      <c r="B12" s="99"/>
      <c r="C12" s="102"/>
      <c r="D12" s="105">
        <v>-1.73</v>
      </c>
      <c r="E12" s="105" t="s">
        <v>12</v>
      </c>
      <c r="F12" s="9" t="s">
        <v>5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5" thickBot="1">
      <c r="A13" s="97"/>
      <c r="B13" s="99"/>
      <c r="C13" s="102"/>
      <c r="D13" s="105"/>
      <c r="E13" s="105"/>
      <c r="F13" s="9" t="s">
        <v>6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5" thickBot="1">
      <c r="A14" s="97"/>
      <c r="B14" s="99"/>
      <c r="C14" s="102"/>
      <c r="D14" s="106" t="e">
        <f>10*LOG10((10^(#REF!/10))/(1 + 10^(#REF!/10) + 10^(#REF!/10)))</f>
        <v>#REF!</v>
      </c>
      <c r="E14" s="106" t="e">
        <f>10*LOG10((10^(#REF!/10))/(1 + 10^(#REF!/10) + 10^(#REF!/10)))</f>
        <v>#REF!</v>
      </c>
      <c r="F14" s="9" t="s">
        <v>5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5" thickBot="1">
      <c r="A15" s="97"/>
      <c r="B15" s="100"/>
      <c r="C15" s="103"/>
      <c r="D15" s="107"/>
      <c r="E15" s="107"/>
      <c r="F15" s="23" t="s">
        <v>6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>
      <c r="A16" s="97"/>
      <c r="B16" s="96" t="s">
        <v>4</v>
      </c>
      <c r="C16" s="101" t="s">
        <v>24</v>
      </c>
      <c r="D16" s="104">
        <v>-1.73</v>
      </c>
      <c r="E16" s="104">
        <v>-8.66</v>
      </c>
      <c r="F16" s="24" t="s">
        <v>5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5" thickBot="1">
      <c r="A17" s="97"/>
      <c r="B17" s="99"/>
      <c r="C17" s="102"/>
      <c r="D17" s="105"/>
      <c r="E17" s="105"/>
      <c r="F17" s="9" t="s">
        <v>6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5" thickBot="1">
      <c r="A18" s="97"/>
      <c r="B18" s="99"/>
      <c r="C18" s="102"/>
      <c r="D18" s="105">
        <v>-1.73</v>
      </c>
      <c r="E18" s="105" t="s">
        <v>12</v>
      </c>
      <c r="F18" s="9" t="s">
        <v>5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5" thickBot="1">
      <c r="A19" s="97"/>
      <c r="B19" s="99"/>
      <c r="C19" s="102"/>
      <c r="D19" s="105"/>
      <c r="E19" s="105"/>
      <c r="F19" s="9" t="s">
        <v>6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5" thickBot="1">
      <c r="A20" s="97"/>
      <c r="B20" s="99"/>
      <c r="C20" s="102"/>
      <c r="D20" s="106" t="e">
        <f>10*LOG10((10^(#REF!/10))/(1 + 10^(#REF!/10) + 10^(#REF!/10)))</f>
        <v>#REF!</v>
      </c>
      <c r="E20" s="106" t="e">
        <f>10*LOG10((10^(#REF!/10))/(1 + 10^(#REF!/10) + 10^(#REF!/10)))</f>
        <v>#REF!</v>
      </c>
      <c r="F20" s="9" t="s">
        <v>5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5" thickBot="1">
      <c r="A21" s="97"/>
      <c r="B21" s="99"/>
      <c r="C21" s="103"/>
      <c r="D21" s="107"/>
      <c r="E21" s="107"/>
      <c r="F21" s="23" t="s">
        <v>6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5" thickBot="1">
      <c r="A22" s="97"/>
      <c r="B22" s="99"/>
      <c r="C22" s="101" t="s">
        <v>25</v>
      </c>
      <c r="D22" s="104">
        <v>-1.73</v>
      </c>
      <c r="E22" s="104">
        <v>-8.66</v>
      </c>
      <c r="F22" s="24" t="s">
        <v>5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5" thickBot="1">
      <c r="A23" s="97"/>
      <c r="B23" s="99"/>
      <c r="C23" s="102"/>
      <c r="D23" s="105"/>
      <c r="E23" s="105"/>
      <c r="F23" s="9" t="s">
        <v>6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5" thickBot="1">
      <c r="A24" s="97"/>
      <c r="B24" s="99"/>
      <c r="C24" s="102"/>
      <c r="D24" s="105">
        <v>-1.73</v>
      </c>
      <c r="E24" s="105" t="s">
        <v>12</v>
      </c>
      <c r="F24" s="9" t="s">
        <v>5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5" thickBot="1">
      <c r="A25" s="97"/>
      <c r="B25" s="99"/>
      <c r="C25" s="102"/>
      <c r="D25" s="105"/>
      <c r="E25" s="105"/>
      <c r="F25" s="9" t="s">
        <v>6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5" thickBot="1">
      <c r="A26" s="97"/>
      <c r="B26" s="99"/>
      <c r="C26" s="102"/>
      <c r="D26" s="106" t="e">
        <f>10*LOG10((10^(#REF!/10))/(1 + 10^(#REF!/10) + 10^(#REF!/10)))</f>
        <v>#REF!</v>
      </c>
      <c r="E26" s="106" t="e">
        <f>10*LOG10((10^(#REF!/10))/(1 + 10^(#REF!/10) + 10^(#REF!/10)))</f>
        <v>#REF!</v>
      </c>
      <c r="F26" s="9" t="s">
        <v>5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5" thickBot="1">
      <c r="A27" s="98"/>
      <c r="B27" s="100"/>
      <c r="C27" s="103"/>
      <c r="D27" s="107"/>
      <c r="E27" s="107"/>
      <c r="F27" s="23" t="s">
        <v>6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>
      <c r="A28" s="108" t="s">
        <v>23</v>
      </c>
      <c r="B28" s="96" t="s">
        <v>3</v>
      </c>
      <c r="C28" s="101" t="s">
        <v>24</v>
      </c>
      <c r="D28" s="104">
        <v>-1.73</v>
      </c>
      <c r="E28" s="104">
        <v>-8.66</v>
      </c>
      <c r="F28" s="15" t="s">
        <v>5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>
      <c r="A29" s="109"/>
      <c r="B29" s="99"/>
      <c r="C29" s="102"/>
      <c r="D29" s="105"/>
      <c r="E29" s="105"/>
      <c r="F29" s="10" t="s">
        <v>6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>
      <c r="A30" s="109"/>
      <c r="B30" s="99"/>
      <c r="C30" s="102"/>
      <c r="D30" s="105">
        <v>-1.73</v>
      </c>
      <c r="E30" s="105" t="s">
        <v>12</v>
      </c>
      <c r="F30" s="10" t="s">
        <v>5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>
      <c r="A31" s="109"/>
      <c r="B31" s="99"/>
      <c r="C31" s="102"/>
      <c r="D31" s="105"/>
      <c r="E31" s="105"/>
      <c r="F31" s="10" t="s">
        <v>6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>
      <c r="A32" s="109"/>
      <c r="B32" s="99"/>
      <c r="C32" s="102"/>
      <c r="D32" s="106" t="e">
        <f>10*LOG10((10^(#REF!/10))/(1 + 10^(#REF!/10) + 10^(#REF!/10)))</f>
        <v>#REF!</v>
      </c>
      <c r="E32" s="106" t="e">
        <f>10*LOG10((10^(#REF!/10))/(1 + 10^(#REF!/10) + 10^(#REF!/10)))</f>
        <v>#REF!</v>
      </c>
      <c r="F32" s="10" t="s">
        <v>5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5" thickBot="1">
      <c r="A33" s="109"/>
      <c r="B33" s="99"/>
      <c r="C33" s="103"/>
      <c r="D33" s="107"/>
      <c r="E33" s="107"/>
      <c r="F33" s="11" t="s">
        <v>6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>
      <c r="A34" s="109"/>
      <c r="B34" s="99"/>
      <c r="C34" s="101" t="s">
        <v>25</v>
      </c>
      <c r="D34" s="104">
        <v>-1.73</v>
      </c>
      <c r="E34" s="104">
        <v>-8.66</v>
      </c>
      <c r="F34" s="15" t="s">
        <v>5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>
      <c r="A35" s="109"/>
      <c r="B35" s="99"/>
      <c r="C35" s="102"/>
      <c r="D35" s="105"/>
      <c r="E35" s="105"/>
      <c r="F35" s="10" t="s">
        <v>6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>
      <c r="A36" s="109"/>
      <c r="B36" s="99"/>
      <c r="C36" s="102"/>
      <c r="D36" s="105">
        <v>-1.73</v>
      </c>
      <c r="E36" s="105" t="s">
        <v>12</v>
      </c>
      <c r="F36" s="10" t="s">
        <v>5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>
      <c r="A37" s="109"/>
      <c r="B37" s="99"/>
      <c r="C37" s="102"/>
      <c r="D37" s="105"/>
      <c r="E37" s="105"/>
      <c r="F37" s="10" t="s">
        <v>6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>
      <c r="A38" s="109"/>
      <c r="B38" s="99"/>
      <c r="C38" s="102"/>
      <c r="D38" s="106" t="e">
        <f>10*LOG10((10^(#REF!/10))/(1 + 10^(#REF!/10) + 10^(#REF!/10)))</f>
        <v>#REF!</v>
      </c>
      <c r="E38" s="106" t="e">
        <f>10*LOG10((10^(#REF!/10))/(1 + 10^(#REF!/10) + 10^(#REF!/10)))</f>
        <v>#REF!</v>
      </c>
      <c r="F38" s="10" t="s">
        <v>5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5" thickBot="1">
      <c r="A39" s="109"/>
      <c r="B39" s="100"/>
      <c r="C39" s="103"/>
      <c r="D39" s="107"/>
      <c r="E39" s="107"/>
      <c r="F39" s="11" t="s">
        <v>6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>
      <c r="A40" s="109"/>
      <c r="B40" s="96" t="s">
        <v>4</v>
      </c>
      <c r="C40" s="101" t="s">
        <v>24</v>
      </c>
      <c r="D40" s="104">
        <v>-1.73</v>
      </c>
      <c r="E40" s="104">
        <v>-8.66</v>
      </c>
      <c r="F40" s="24" t="s">
        <v>5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>
      <c r="A41" s="109"/>
      <c r="B41" s="99"/>
      <c r="C41" s="102"/>
      <c r="D41" s="105"/>
      <c r="E41" s="105"/>
      <c r="F41" s="9" t="s">
        <v>6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>
      <c r="A42" s="109"/>
      <c r="B42" s="99"/>
      <c r="C42" s="102"/>
      <c r="D42" s="105">
        <v>-1.73</v>
      </c>
      <c r="E42" s="105" t="s">
        <v>12</v>
      </c>
      <c r="F42" s="9" t="s">
        <v>5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>
      <c r="A43" s="109"/>
      <c r="B43" s="99"/>
      <c r="C43" s="102"/>
      <c r="D43" s="105"/>
      <c r="E43" s="105"/>
      <c r="F43" s="9" t="s">
        <v>6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>
      <c r="A44" s="109"/>
      <c r="B44" s="99"/>
      <c r="C44" s="102"/>
      <c r="D44" s="106" t="e">
        <f>10*LOG10((10^(#REF!/10))/(1 + 10^(#REF!/10) + 10^(#REF!/10)))</f>
        <v>#REF!</v>
      </c>
      <c r="E44" s="106" t="e">
        <f>10*LOG10((10^(#REF!/10))/(1 + 10^(#REF!/10) + 10^(#REF!/10)))</f>
        <v>#REF!</v>
      </c>
      <c r="F44" s="9" t="s">
        <v>5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5" thickBot="1">
      <c r="A45" s="109"/>
      <c r="B45" s="99"/>
      <c r="C45" s="103"/>
      <c r="D45" s="107"/>
      <c r="E45" s="107"/>
      <c r="F45" s="23" t="s">
        <v>6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>
      <c r="A46" s="109"/>
      <c r="B46" s="99"/>
      <c r="C46" s="101" t="s">
        <v>25</v>
      </c>
      <c r="D46" s="104">
        <v>-1.73</v>
      </c>
      <c r="E46" s="104">
        <v>-8.66</v>
      </c>
      <c r="F46" s="24" t="s">
        <v>5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>
      <c r="A47" s="109"/>
      <c r="B47" s="99"/>
      <c r="C47" s="102"/>
      <c r="D47" s="105"/>
      <c r="E47" s="105"/>
      <c r="F47" s="9" t="s">
        <v>6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>
      <c r="A48" s="109"/>
      <c r="B48" s="99"/>
      <c r="C48" s="102"/>
      <c r="D48" s="105">
        <v>-1.73</v>
      </c>
      <c r="E48" s="105" t="s">
        <v>12</v>
      </c>
      <c r="F48" s="9" t="s">
        <v>5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>
      <c r="A49" s="109"/>
      <c r="B49" s="99"/>
      <c r="C49" s="102"/>
      <c r="D49" s="105"/>
      <c r="E49" s="105"/>
      <c r="F49" s="9" t="s">
        <v>6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>
      <c r="A50" s="109"/>
      <c r="B50" s="99"/>
      <c r="C50" s="102"/>
      <c r="D50" s="106" t="e">
        <f>10*LOG10((10^(#REF!/10))/(1 + 10^(#REF!/10) + 10^(#REF!/10)))</f>
        <v>#REF!</v>
      </c>
      <c r="E50" s="106" t="e">
        <f>10*LOG10((10^(#REF!/10))/(1 + 10^(#REF!/10) + 10^(#REF!/10)))</f>
        <v>#REF!</v>
      </c>
      <c r="F50" s="9" t="s">
        <v>5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5" thickBot="1">
      <c r="A51" s="110"/>
      <c r="B51" s="100"/>
      <c r="C51" s="103"/>
      <c r="D51" s="107"/>
      <c r="E51" s="107"/>
      <c r="F51" s="23" t="s">
        <v>6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  <mergeCell ref="D26:D27"/>
    <mergeCell ref="E26:E27"/>
    <mergeCell ref="D30:D31"/>
    <mergeCell ref="E30:E31"/>
    <mergeCell ref="D32:D33"/>
    <mergeCell ref="E32:E33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G1:T1"/>
    <mergeCell ref="A2:F2"/>
    <mergeCell ref="G2:H2"/>
    <mergeCell ref="I2:J2"/>
    <mergeCell ref="K2:L2"/>
    <mergeCell ref="M2:N2"/>
    <mergeCell ref="O2:P2"/>
    <mergeCell ref="Q2:R2"/>
    <mergeCell ref="S2:T2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purl.org/dc/elements/1.1/"/>
    <ds:schemaRef ds:uri="9b239327-9e80-40e4-b1b7-4394fed77a3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2f282d3b-eb4a-4b09-b61f-b9593442e2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Summary of results</vt:lpstr>
      <vt:lpstr>Summary-SINR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Ericsson - Zhixun Tang</cp:lastModifiedBy>
  <dcterms:created xsi:type="dcterms:W3CDTF">2019-11-11T10:49:25Z</dcterms:created>
  <dcterms:modified xsi:type="dcterms:W3CDTF">2022-08-24T01:05:20Z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(3)1QriIfxzwkPm1usqMG5M1NNj+gJXkB8UMn/VuB6Icrrurwt251/Fb6fT/+RzEebfIQ4azmsB
iCfYXmp+lTlH7ssHD38K8EpqR5ECoqTTAqeko6rDN4r7GA1A5bIVy2BQ+b7GuEDzSvDcsuJ9
rLLokUn94CDCAAMR+2JRe0538hz56Vl9rHRTSApJEzYVXDbBAR7VwC930626zDe2nvNW/68+
ZQsAwNSoAT5DPUxl9T</vt:lpwstr>
  </property>
  <property fmtid="{D5CDD505-2E9C-101B-9397-08002B2CF9AE}" pid="9" name="_2015_ms_pID_7253431">
    <vt:lpwstr>mcxkURsdTWWC1HbYm9GmSQrBUa4Z+86FCCjgPshGwhedhLf+jMxPhN
UKLUy0EZre7i5eBmQuPne6KHkxMSLqutohJvdorQALDgeA3IL+zOp77raqpItuCvKCfW3dPn
/xOB1zGBqNyMACqxPmfmTKbjE5V/pgnyu3hcOBShQ30N6JncbgGnjXgKNhTwVWTMWj/NZ0vH
L2A1ae7JmLe5ILfi2qzW1cqzB6uQv0ZUpEdZ</vt:lpwstr>
  </property>
  <property fmtid="{D5CDD505-2E9C-101B-9397-08002B2CF9AE}" pid="10" name="_2015_ms_pID_7253432">
    <vt:lpwstr>5w==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1659500849</vt:lpwstr>
  </property>
</Properties>
</file>