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nasa/Documents/3GPP/RAN4/TSGR4_104-e/Inbox/Drafts/[104-e][319] Demod_Maintenance_UE/Round1/"/>
    </mc:Choice>
  </mc:AlternateContent>
  <xr:revisionPtr revIDLastSave="0" documentId="13_ncr:1_{4A3D6BA3-E1BB-B241-96B6-D83C294A91A1}" xr6:coauthVersionLast="47" xr6:coauthVersionMax="47" xr10:uidLastSave="{00000000-0000-0000-0000-000000000000}"/>
  <bookViews>
    <workbookView xWindow="1460" yWindow="500" windowWidth="49340" windowHeight="27180" activeTab="1" xr2:uid="{00000000-000D-0000-FFFF-FFFF00000000}"/>
  </bookViews>
  <sheets>
    <sheet name="Cover sheet" sheetId="1" r:id="rId1"/>
    <sheet name="HST-SFN FDD 15kHz" sheetId="2" r:id="rId2"/>
    <sheet name="HST-SFN TDD 30kHz" sheetId="4" r:id="rId3"/>
    <sheet name="HST-DPS FDD 15kHz" sheetId="5" r:id="rId4"/>
    <sheet name="HST-DPS TDD 30kHz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4" l="1"/>
  <c r="M44" i="4"/>
  <c r="M38" i="2"/>
  <c r="M39" i="2"/>
  <c r="M37" i="2"/>
  <c r="M47" i="4"/>
  <c r="M45" i="4"/>
  <c r="M42" i="4"/>
  <c r="M40" i="4"/>
  <c r="R4" i="2"/>
  <c r="S4" i="2"/>
  <c r="T4" i="2"/>
  <c r="U4" i="2"/>
  <c r="V4" i="2"/>
  <c r="R5" i="2"/>
  <c r="S5" i="2"/>
  <c r="T5" i="2"/>
  <c r="U5" i="2"/>
  <c r="V5" i="2"/>
  <c r="R6" i="2"/>
  <c r="S6" i="2"/>
  <c r="T6" i="2"/>
  <c r="U6" i="2"/>
  <c r="V6" i="2"/>
  <c r="R7" i="2"/>
  <c r="S7" i="2"/>
  <c r="T7" i="2"/>
  <c r="U7" i="2"/>
  <c r="V7" i="2"/>
  <c r="R8" i="2"/>
  <c r="S8" i="2"/>
  <c r="T8" i="2"/>
  <c r="U8" i="2"/>
  <c r="V8" i="2"/>
  <c r="R9" i="2"/>
  <c r="S9" i="2"/>
  <c r="T9" i="2"/>
  <c r="U9" i="2"/>
  <c r="V9" i="2"/>
  <c r="R10" i="2"/>
  <c r="S10" i="2"/>
  <c r="T10" i="2"/>
  <c r="U10" i="2"/>
  <c r="V10" i="2"/>
  <c r="R11" i="2"/>
  <c r="S11" i="2"/>
  <c r="T11" i="2"/>
  <c r="U11" i="2"/>
  <c r="V11" i="2"/>
  <c r="R12" i="2"/>
  <c r="S12" i="2"/>
  <c r="U12" i="2"/>
  <c r="V12" i="2"/>
  <c r="R13" i="2"/>
  <c r="S13" i="2"/>
  <c r="U13" i="2"/>
  <c r="V13" i="2"/>
  <c r="R14" i="2"/>
  <c r="S14" i="2"/>
  <c r="T14" i="2"/>
  <c r="U14" i="2"/>
  <c r="V14" i="2"/>
  <c r="R15" i="2"/>
  <c r="S15" i="2"/>
  <c r="T15" i="2"/>
  <c r="U15" i="2"/>
  <c r="V15" i="2"/>
  <c r="R16" i="2"/>
  <c r="S16" i="2"/>
  <c r="T16" i="2"/>
  <c r="U16" i="2"/>
  <c r="V16" i="2"/>
  <c r="R17" i="2"/>
  <c r="S17" i="2"/>
  <c r="T17" i="2"/>
  <c r="U17" i="2"/>
  <c r="V17" i="2"/>
  <c r="R18" i="2"/>
  <c r="S18" i="2"/>
  <c r="T18" i="2"/>
  <c r="U18" i="2"/>
  <c r="V18" i="2"/>
  <c r="R19" i="2"/>
  <c r="S19" i="2"/>
  <c r="T19" i="2"/>
  <c r="U19" i="2"/>
  <c r="V19" i="2"/>
  <c r="R20" i="2"/>
  <c r="S20" i="2"/>
  <c r="T20" i="2"/>
  <c r="U20" i="2"/>
  <c r="V20" i="2"/>
  <c r="R21" i="2"/>
  <c r="S21" i="2"/>
  <c r="T21" i="2"/>
  <c r="U21" i="2"/>
  <c r="V21" i="2"/>
  <c r="R22" i="2"/>
  <c r="S22" i="2"/>
  <c r="U22" i="2"/>
  <c r="V22" i="2"/>
  <c r="R23" i="2"/>
  <c r="S23" i="2"/>
  <c r="U23" i="2"/>
  <c r="V23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4" i="2"/>
  <c r="N9" i="2"/>
  <c r="N10" i="2"/>
  <c r="N11" i="2"/>
  <c r="N12" i="2"/>
  <c r="R4" i="4"/>
  <c r="S4" i="4"/>
  <c r="T4" i="4"/>
  <c r="U4" i="4"/>
  <c r="V4" i="4"/>
  <c r="R5" i="4"/>
  <c r="S6" i="4"/>
  <c r="T6" i="4"/>
  <c r="U6" i="4"/>
  <c r="V6" i="4"/>
  <c r="R7" i="4"/>
  <c r="S7" i="4"/>
  <c r="T7" i="4"/>
  <c r="U7" i="4"/>
  <c r="V7" i="4"/>
  <c r="R8" i="4"/>
  <c r="S8" i="4"/>
  <c r="R10" i="4"/>
  <c r="S10" i="4"/>
  <c r="T10" i="4"/>
  <c r="U10" i="4"/>
  <c r="V10" i="4"/>
  <c r="R11" i="4"/>
  <c r="S11" i="4"/>
  <c r="T11" i="4"/>
  <c r="T15" i="4"/>
  <c r="U15" i="4"/>
  <c r="V15" i="4"/>
  <c r="U16" i="4"/>
  <c r="U21" i="4"/>
  <c r="V21" i="4"/>
  <c r="R22" i="4"/>
  <c r="S22" i="4"/>
  <c r="T22" i="4"/>
  <c r="U22" i="4"/>
  <c r="V22" i="4"/>
  <c r="R23" i="4"/>
  <c r="U23" i="4"/>
  <c r="V23" i="4"/>
  <c r="T25" i="4"/>
  <c r="U25" i="4"/>
  <c r="V25" i="4"/>
  <c r="R26" i="4"/>
  <c r="S26" i="4"/>
  <c r="T27" i="4"/>
  <c r="U27" i="4"/>
  <c r="V27" i="4"/>
  <c r="Q5" i="4"/>
  <c r="Q6" i="4"/>
  <c r="Q7" i="4"/>
  <c r="Q9" i="4"/>
  <c r="Q10" i="4"/>
  <c r="Q11" i="4"/>
  <c r="Q13" i="4"/>
  <c r="Q23" i="4"/>
  <c r="Q27" i="4"/>
  <c r="H55" i="6"/>
  <c r="M55" i="6" s="1"/>
  <c r="O55" i="6" s="1"/>
  <c r="O54" i="6"/>
  <c r="M54" i="6"/>
  <c r="H54" i="6"/>
  <c r="M53" i="6"/>
  <c r="O53" i="6" s="1"/>
  <c r="H53" i="6"/>
  <c r="M52" i="6"/>
  <c r="O52" i="6" s="1"/>
  <c r="H52" i="6"/>
  <c r="H51" i="6"/>
  <c r="M51" i="6" s="1"/>
  <c r="O51" i="6" s="1"/>
  <c r="H50" i="6"/>
  <c r="M50" i="6" s="1"/>
  <c r="O50" i="6" s="1"/>
  <c r="O49" i="6"/>
  <c r="M49" i="6"/>
  <c r="H49" i="6"/>
  <c r="H48" i="6"/>
  <c r="M48" i="6" s="1"/>
  <c r="O48" i="6" s="1"/>
  <c r="H47" i="6"/>
  <c r="M47" i="6" s="1"/>
  <c r="O47" i="6" s="1"/>
  <c r="O46" i="6"/>
  <c r="M46" i="6"/>
  <c r="H46" i="6"/>
  <c r="M45" i="6"/>
  <c r="O45" i="6" s="1"/>
  <c r="H45" i="6"/>
  <c r="M44" i="6"/>
  <c r="O44" i="6" s="1"/>
  <c r="H44" i="6"/>
  <c r="H43" i="6"/>
  <c r="M43" i="6" s="1"/>
  <c r="O43" i="6" s="1"/>
  <c r="H42" i="6"/>
  <c r="M42" i="6" s="1"/>
  <c r="O42" i="6" s="1"/>
  <c r="O41" i="6"/>
  <c r="M41" i="6"/>
  <c r="H41" i="6"/>
  <c r="H40" i="6"/>
  <c r="M40" i="6" s="1"/>
  <c r="O40" i="6" s="1"/>
  <c r="H39" i="6"/>
  <c r="M39" i="6" s="1"/>
  <c r="O39" i="6" s="1"/>
  <c r="O38" i="6"/>
  <c r="M38" i="6"/>
  <c r="H38" i="6"/>
  <c r="M37" i="6"/>
  <c r="O37" i="6" s="1"/>
  <c r="H37" i="6"/>
  <c r="M36" i="6"/>
  <c r="O36" i="6" s="1"/>
  <c r="H36" i="6"/>
  <c r="H35" i="6"/>
  <c r="M35" i="6" s="1"/>
  <c r="O35" i="6" s="1"/>
  <c r="H34" i="6"/>
  <c r="M34" i="6" s="1"/>
  <c r="O34" i="6" s="1"/>
  <c r="O33" i="6"/>
  <c r="M33" i="6"/>
  <c r="H33" i="6"/>
  <c r="H32" i="6"/>
  <c r="M32" i="6" s="1"/>
  <c r="O32" i="6" s="1"/>
  <c r="L30" i="6"/>
  <c r="K30" i="6"/>
  <c r="J30" i="6"/>
  <c r="I30" i="6"/>
  <c r="H30" i="6"/>
  <c r="G30" i="6"/>
  <c r="F30" i="6"/>
  <c r="E30" i="6"/>
  <c r="O27" i="6"/>
  <c r="N27" i="6"/>
  <c r="M27" i="6"/>
  <c r="O26" i="6"/>
  <c r="N26" i="6"/>
  <c r="M26" i="6"/>
  <c r="O25" i="6"/>
  <c r="N25" i="6"/>
  <c r="M25" i="6"/>
  <c r="O24" i="6"/>
  <c r="N24" i="6"/>
  <c r="M24" i="6"/>
  <c r="O23" i="6"/>
  <c r="N23" i="6"/>
  <c r="M23" i="6"/>
  <c r="O22" i="6"/>
  <c r="N22" i="6"/>
  <c r="M22" i="6"/>
  <c r="O21" i="6"/>
  <c r="N21" i="6"/>
  <c r="M21" i="6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M16" i="6"/>
  <c r="O15" i="6"/>
  <c r="N15" i="6"/>
  <c r="M15" i="6"/>
  <c r="O14" i="6"/>
  <c r="N14" i="6"/>
  <c r="M14" i="6"/>
  <c r="O13" i="6"/>
  <c r="N13" i="6"/>
  <c r="M13" i="6"/>
  <c r="O12" i="6"/>
  <c r="N12" i="6"/>
  <c r="M12" i="6"/>
  <c r="O11" i="6"/>
  <c r="N11" i="6"/>
  <c r="M11" i="6"/>
  <c r="O10" i="6"/>
  <c r="N10" i="6"/>
  <c r="M10" i="6"/>
  <c r="O9" i="6"/>
  <c r="N9" i="6"/>
  <c r="M9" i="6"/>
  <c r="O8" i="6"/>
  <c r="N8" i="6"/>
  <c r="M8" i="6"/>
  <c r="O7" i="6"/>
  <c r="N7" i="6"/>
  <c r="M7" i="6"/>
  <c r="O6" i="6"/>
  <c r="N6" i="6"/>
  <c r="M6" i="6"/>
  <c r="O5" i="6"/>
  <c r="N5" i="6"/>
  <c r="M5" i="6"/>
  <c r="O4" i="6"/>
  <c r="N4" i="6"/>
  <c r="M4" i="6"/>
  <c r="M51" i="5"/>
  <c r="O51" i="5" s="1"/>
  <c r="O50" i="5"/>
  <c r="M50" i="5"/>
  <c r="H49" i="5"/>
  <c r="M49" i="5" s="1"/>
  <c r="O49" i="5" s="1"/>
  <c r="H48" i="5"/>
  <c r="M48" i="5" s="1"/>
  <c r="O48" i="5" s="1"/>
  <c r="O47" i="5"/>
  <c r="M47" i="5"/>
  <c r="H47" i="5"/>
  <c r="H46" i="5"/>
  <c r="M46" i="5" s="1"/>
  <c r="O46" i="5" s="1"/>
  <c r="H45" i="5"/>
  <c r="M45" i="5" s="1"/>
  <c r="O45" i="5" s="1"/>
  <c r="O44" i="5"/>
  <c r="M44" i="5"/>
  <c r="H44" i="5"/>
  <c r="M43" i="5"/>
  <c r="O43" i="5" s="1"/>
  <c r="H43" i="5"/>
  <c r="M42" i="5"/>
  <c r="O42" i="5" s="1"/>
  <c r="H42" i="5"/>
  <c r="O41" i="5"/>
  <c r="M41" i="5"/>
  <c r="M40" i="5"/>
  <c r="O40" i="5" s="1"/>
  <c r="H39" i="5"/>
  <c r="M39" i="5" s="1"/>
  <c r="O39" i="5" s="1"/>
  <c r="O38" i="5"/>
  <c r="M38" i="5"/>
  <c r="H38" i="5"/>
  <c r="M37" i="5"/>
  <c r="O37" i="5" s="1"/>
  <c r="H37" i="5"/>
  <c r="M36" i="5"/>
  <c r="O36" i="5" s="1"/>
  <c r="H36" i="5"/>
  <c r="O35" i="5"/>
  <c r="M35" i="5"/>
  <c r="H35" i="5"/>
  <c r="H34" i="5"/>
  <c r="M34" i="5" s="1"/>
  <c r="O34" i="5" s="1"/>
  <c r="O33" i="5"/>
  <c r="M33" i="5"/>
  <c r="H33" i="5"/>
  <c r="H32" i="5"/>
  <c r="M32" i="5" s="1"/>
  <c r="O32" i="5" s="1"/>
  <c r="L30" i="5"/>
  <c r="K30" i="5"/>
  <c r="J30" i="5"/>
  <c r="I30" i="5"/>
  <c r="H30" i="5"/>
  <c r="G30" i="5"/>
  <c r="F30" i="5"/>
  <c r="E30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  <c r="O6" i="5"/>
  <c r="N6" i="5"/>
  <c r="M6" i="5"/>
  <c r="O5" i="5"/>
  <c r="N5" i="5"/>
  <c r="M5" i="5"/>
  <c r="O4" i="5"/>
  <c r="N4" i="5"/>
  <c r="M4" i="5"/>
  <c r="J55" i="4"/>
  <c r="H55" i="4"/>
  <c r="M55" i="4" s="1"/>
  <c r="O55" i="4" s="1"/>
  <c r="J54" i="4"/>
  <c r="H54" i="4"/>
  <c r="J53" i="4"/>
  <c r="H53" i="4"/>
  <c r="M53" i="4" s="1"/>
  <c r="O53" i="4" s="1"/>
  <c r="J52" i="4"/>
  <c r="M52" i="4" s="1"/>
  <c r="O52" i="4" s="1"/>
  <c r="H52" i="4"/>
  <c r="J51" i="4"/>
  <c r="H51" i="4"/>
  <c r="M51" i="4" s="1"/>
  <c r="O51" i="4" s="1"/>
  <c r="J50" i="4"/>
  <c r="M50" i="4" s="1"/>
  <c r="O50" i="4" s="1"/>
  <c r="H50" i="4"/>
  <c r="J49" i="4"/>
  <c r="H49" i="4"/>
  <c r="M49" i="4" s="1"/>
  <c r="O49" i="4" s="1"/>
  <c r="J48" i="4"/>
  <c r="H48" i="4"/>
  <c r="J47" i="4"/>
  <c r="H47" i="4"/>
  <c r="O47" i="4" s="1"/>
  <c r="J46" i="4"/>
  <c r="H46" i="4"/>
  <c r="J45" i="4"/>
  <c r="H45" i="4"/>
  <c r="O45" i="4" s="1"/>
  <c r="J44" i="4"/>
  <c r="H44" i="4"/>
  <c r="J43" i="4"/>
  <c r="H43" i="4"/>
  <c r="M43" i="4" s="1"/>
  <c r="O43" i="4" s="1"/>
  <c r="J42" i="4"/>
  <c r="O42" i="4" s="1"/>
  <c r="H42" i="4"/>
  <c r="J41" i="4"/>
  <c r="H41" i="4"/>
  <c r="M41" i="4" s="1"/>
  <c r="O41" i="4" s="1"/>
  <c r="J40" i="4"/>
  <c r="H40" i="4"/>
  <c r="J39" i="4"/>
  <c r="H39" i="4"/>
  <c r="M39" i="4" s="1"/>
  <c r="O39" i="4" s="1"/>
  <c r="J38" i="4"/>
  <c r="H38" i="4"/>
  <c r="J37" i="4"/>
  <c r="H37" i="4"/>
  <c r="M37" i="4" s="1"/>
  <c r="O37" i="4" s="1"/>
  <c r="J36" i="4"/>
  <c r="M36" i="4" s="1"/>
  <c r="O36" i="4" s="1"/>
  <c r="H36" i="4"/>
  <c r="J35" i="4"/>
  <c r="H35" i="4"/>
  <c r="M35" i="4" s="1"/>
  <c r="O35" i="4" s="1"/>
  <c r="J34" i="4"/>
  <c r="M34" i="4" s="1"/>
  <c r="O34" i="4" s="1"/>
  <c r="H34" i="4"/>
  <c r="J33" i="4"/>
  <c r="H33" i="4"/>
  <c r="M33" i="4" s="1"/>
  <c r="O33" i="4" s="1"/>
  <c r="J32" i="4"/>
  <c r="H32" i="4"/>
  <c r="L30" i="4"/>
  <c r="K30" i="4"/>
  <c r="J30" i="4"/>
  <c r="I30" i="4"/>
  <c r="H30" i="4"/>
  <c r="G30" i="4"/>
  <c r="F30" i="4"/>
  <c r="E30" i="4"/>
  <c r="O27" i="4"/>
  <c r="R27" i="4" s="1"/>
  <c r="N27" i="4"/>
  <c r="M27" i="4"/>
  <c r="O26" i="4"/>
  <c r="T26" i="4" s="1"/>
  <c r="N26" i="4"/>
  <c r="M26" i="4"/>
  <c r="O25" i="4"/>
  <c r="R25" i="4" s="1"/>
  <c r="N25" i="4"/>
  <c r="M25" i="4"/>
  <c r="O24" i="4"/>
  <c r="V24" i="4" s="1"/>
  <c r="N24" i="4"/>
  <c r="M24" i="4"/>
  <c r="O23" i="4"/>
  <c r="S23" i="4" s="1"/>
  <c r="N23" i="4"/>
  <c r="M23" i="4"/>
  <c r="O22" i="4"/>
  <c r="Q22" i="4" s="1"/>
  <c r="N22" i="4"/>
  <c r="M22" i="4"/>
  <c r="O21" i="4"/>
  <c r="Q21" i="4" s="1"/>
  <c r="N21" i="4"/>
  <c r="M21" i="4"/>
  <c r="O20" i="4"/>
  <c r="R20" i="4" s="1"/>
  <c r="N20" i="4"/>
  <c r="M20" i="4"/>
  <c r="O19" i="4"/>
  <c r="R19" i="4" s="1"/>
  <c r="N19" i="4"/>
  <c r="M19" i="4"/>
  <c r="O18" i="4"/>
  <c r="U18" i="4" s="1"/>
  <c r="N18" i="4"/>
  <c r="M18" i="4"/>
  <c r="O17" i="4"/>
  <c r="U17" i="4" s="1"/>
  <c r="N17" i="4"/>
  <c r="M17" i="4"/>
  <c r="O16" i="4"/>
  <c r="V16" i="4" s="1"/>
  <c r="N16" i="4"/>
  <c r="M16" i="4"/>
  <c r="O15" i="4"/>
  <c r="Q15" i="4" s="1"/>
  <c r="N15" i="4"/>
  <c r="M15" i="4"/>
  <c r="O14" i="4"/>
  <c r="R14" i="4" s="1"/>
  <c r="N14" i="4"/>
  <c r="M14" i="4"/>
  <c r="O13" i="4"/>
  <c r="R13" i="4" s="1"/>
  <c r="N13" i="4"/>
  <c r="M13" i="4"/>
  <c r="O12" i="4"/>
  <c r="R12" i="4" s="1"/>
  <c r="N12" i="4"/>
  <c r="M12" i="4"/>
  <c r="O11" i="4"/>
  <c r="U11" i="4" s="1"/>
  <c r="N11" i="4"/>
  <c r="M11" i="4"/>
  <c r="O10" i="4"/>
  <c r="N10" i="4"/>
  <c r="M10" i="4"/>
  <c r="O9" i="4"/>
  <c r="R9" i="4" s="1"/>
  <c r="N9" i="4"/>
  <c r="M9" i="4"/>
  <c r="O8" i="4"/>
  <c r="T8" i="4" s="1"/>
  <c r="N8" i="4"/>
  <c r="M8" i="4"/>
  <c r="O7" i="4"/>
  <c r="N7" i="4"/>
  <c r="M7" i="4"/>
  <c r="O6" i="4"/>
  <c r="R6" i="4" s="1"/>
  <c r="N6" i="4"/>
  <c r="M6" i="4"/>
  <c r="O5" i="4"/>
  <c r="S5" i="4" s="1"/>
  <c r="N5" i="4"/>
  <c r="M5" i="4"/>
  <c r="O4" i="4"/>
  <c r="Q4" i="4" s="1"/>
  <c r="N4" i="4"/>
  <c r="M4" i="4"/>
  <c r="M51" i="2"/>
  <c r="O51" i="2" s="1"/>
  <c r="M50" i="2"/>
  <c r="O50" i="2" s="1"/>
  <c r="J49" i="2"/>
  <c r="M49" i="2" s="1"/>
  <c r="O49" i="2" s="1"/>
  <c r="I49" i="2"/>
  <c r="J48" i="2"/>
  <c r="I48" i="2"/>
  <c r="M48" i="2" s="1"/>
  <c r="O48" i="2" s="1"/>
  <c r="J47" i="2"/>
  <c r="M47" i="2" s="1"/>
  <c r="O47" i="2" s="1"/>
  <c r="I47" i="2"/>
  <c r="J46" i="2"/>
  <c r="I46" i="2"/>
  <c r="M46" i="2" s="1"/>
  <c r="O46" i="2" s="1"/>
  <c r="J45" i="2"/>
  <c r="M45" i="2" s="1"/>
  <c r="O45" i="2" s="1"/>
  <c r="I45" i="2"/>
  <c r="J44" i="2"/>
  <c r="I44" i="2"/>
  <c r="M44" i="2" s="1"/>
  <c r="O44" i="2" s="1"/>
  <c r="J43" i="2"/>
  <c r="M43" i="2" s="1"/>
  <c r="O43" i="2" s="1"/>
  <c r="I43" i="2"/>
  <c r="J42" i="2"/>
  <c r="I42" i="2"/>
  <c r="M42" i="2" s="1"/>
  <c r="O42" i="2" s="1"/>
  <c r="M41" i="2"/>
  <c r="O41" i="2" s="1"/>
  <c r="O40" i="2"/>
  <c r="M40" i="2"/>
  <c r="J39" i="2"/>
  <c r="I39" i="2"/>
  <c r="O39" i="2" s="1"/>
  <c r="J38" i="2"/>
  <c r="O38" i="2" s="1"/>
  <c r="I38" i="2"/>
  <c r="J37" i="2"/>
  <c r="I37" i="2"/>
  <c r="O37" i="2" s="1"/>
  <c r="J36" i="2"/>
  <c r="M36" i="2" s="1"/>
  <c r="O36" i="2" s="1"/>
  <c r="I36" i="2"/>
  <c r="J35" i="2"/>
  <c r="I35" i="2"/>
  <c r="M35" i="2" s="1"/>
  <c r="O35" i="2" s="1"/>
  <c r="J34" i="2"/>
  <c r="M34" i="2" s="1"/>
  <c r="O34" i="2" s="1"/>
  <c r="I34" i="2"/>
  <c r="J33" i="2"/>
  <c r="I33" i="2"/>
  <c r="M33" i="2" s="1"/>
  <c r="O33" i="2" s="1"/>
  <c r="J32" i="2"/>
  <c r="M32" i="2" s="1"/>
  <c r="O32" i="2" s="1"/>
  <c r="I32" i="2"/>
  <c r="L30" i="2"/>
  <c r="K30" i="2"/>
  <c r="J30" i="2"/>
  <c r="I30" i="2"/>
  <c r="H30" i="2"/>
  <c r="G30" i="2"/>
  <c r="F30" i="2"/>
  <c r="E30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M12" i="2"/>
  <c r="O11" i="2"/>
  <c r="M11" i="2"/>
  <c r="O10" i="2"/>
  <c r="M10" i="2"/>
  <c r="O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T18" i="4" l="1"/>
  <c r="M38" i="4"/>
  <c r="O38" i="4" s="1"/>
  <c r="Q26" i="4"/>
  <c r="U24" i="4"/>
  <c r="T21" i="4"/>
  <c r="R15" i="4"/>
  <c r="V9" i="4"/>
  <c r="Q25" i="4"/>
  <c r="T24" i="4"/>
  <c r="S21" i="4"/>
  <c r="V13" i="4"/>
  <c r="U9" i="4"/>
  <c r="S25" i="4"/>
  <c r="Q24" i="4"/>
  <c r="S24" i="4"/>
  <c r="R21" i="4"/>
  <c r="U13" i="4"/>
  <c r="T9" i="4"/>
  <c r="S15" i="4"/>
  <c r="S27" i="4"/>
  <c r="R24" i="4"/>
  <c r="V20" i="4"/>
  <c r="T13" i="4"/>
  <c r="S9" i="4"/>
  <c r="M32" i="4"/>
  <c r="O32" i="4" s="1"/>
  <c r="U20" i="4"/>
  <c r="S13" i="4"/>
  <c r="V5" i="4"/>
  <c r="M54" i="4"/>
  <c r="O54" i="4" s="1"/>
  <c r="S18" i="4"/>
  <c r="R18" i="4"/>
  <c r="Q8" i="4"/>
  <c r="V26" i="4"/>
  <c r="T20" i="4"/>
  <c r="V8" i="4"/>
  <c r="U5" i="4"/>
  <c r="Q20" i="4"/>
  <c r="U26" i="4"/>
  <c r="T23" i="4"/>
  <c r="S20" i="4"/>
  <c r="V11" i="4"/>
  <c r="U8" i="4"/>
  <c r="T5" i="4"/>
  <c r="M48" i="4"/>
  <c r="O48" i="4" s="1"/>
  <c r="Q19" i="4"/>
  <c r="V19" i="4"/>
  <c r="U19" i="4"/>
  <c r="T19" i="4"/>
  <c r="S19" i="4"/>
  <c r="O46" i="4"/>
  <c r="Q18" i="4"/>
  <c r="V18" i="4"/>
  <c r="Q17" i="4"/>
  <c r="T17" i="4"/>
  <c r="R17" i="4"/>
  <c r="S17" i="4"/>
  <c r="V17" i="4"/>
  <c r="T16" i="4"/>
  <c r="S16" i="4"/>
  <c r="R16" i="4"/>
  <c r="O44" i="4"/>
  <c r="Q16" i="4"/>
  <c r="V14" i="4"/>
  <c r="U14" i="4"/>
  <c r="T14" i="4"/>
  <c r="S14" i="4"/>
  <c r="Q14" i="4"/>
  <c r="Q12" i="4"/>
  <c r="V12" i="4"/>
  <c r="U12" i="4"/>
  <c r="T12" i="4"/>
  <c r="S12" i="4"/>
  <c r="O40" i="4" l="1"/>
</calcChain>
</file>

<file path=xl/sharedStrings.xml><?xml version="1.0" encoding="utf-8"?>
<sst xmlns="http://schemas.openxmlformats.org/spreadsheetml/2006/main" count="400" uniqueCount="73">
  <si>
    <t>3GPP TSG-RAN WG4 meeting #103-e
Electronic Meeting, 9 May – 20 May, 2022</t>
  </si>
  <si>
    <t>Tdoc number:</t>
  </si>
  <si>
    <t>R4-2209069</t>
  </si>
  <si>
    <t>Agenda item:</t>
  </si>
  <si>
    <t>9.7.3</t>
  </si>
  <si>
    <t>Source:</t>
  </si>
  <si>
    <t>Ericsson</t>
  </si>
  <si>
    <t>Title:</t>
  </si>
  <si>
    <t>Summary for FR1 HST demodulation results</t>
  </si>
  <si>
    <t>Document for:</t>
  </si>
  <si>
    <t>Information</t>
  </si>
  <si>
    <t>Abstract:</t>
  </si>
  <si>
    <t>Revision history</t>
  </si>
  <si>
    <t>R4-2106099: Noted in RAN4#98bis-e</t>
  </si>
  <si>
    <t>R4-2108636: Noted in RAN4#99-e</t>
  </si>
  <si>
    <t>R4-2113455: Noted in RAN4#100-e</t>
  </si>
  <si>
    <t>R4-2118682: Noted in RAN4#101-e</t>
  </si>
  <si>
    <t>R4-2201422: Noted in RAN4#101-bis-e</t>
  </si>
  <si>
    <t>R4-2205080: Noted in RAN4#102-e</t>
  </si>
  <si>
    <t>Simulation results for alignment</t>
  </si>
  <si>
    <t>Source</t>
  </si>
  <si>
    <t>Huawei, HiSilicon</t>
  </si>
  <si>
    <t>Qualcomm</t>
  </si>
  <si>
    <t>Apple</t>
  </si>
  <si>
    <t>Intel</t>
  </si>
  <si>
    <t>CMCC</t>
  </si>
  <si>
    <t>Company 7</t>
  </si>
  <si>
    <t>Company 8</t>
  </si>
  <si>
    <t>STD</t>
  </si>
  <si>
    <t>Span</t>
  </si>
  <si>
    <t>Average</t>
  </si>
  <si>
    <t>Number of Rx antennas</t>
  </si>
  <si>
    <t>Channel Bandwidth</t>
  </si>
  <si>
    <t>Metric</t>
  </si>
  <si>
    <t>Tdoc</t>
  </si>
  <si>
    <t>R4-2113454
R4-2205081</t>
  </si>
  <si>
    <t>R4-2119016
R4-2205752</t>
  </si>
  <si>
    <t>R4-2202006
R4-2206090</t>
  </si>
  <si>
    <t>R4-2117431</t>
  </si>
  <si>
    <t>R4-2109213
R4-2204384</t>
  </si>
  <si>
    <t>R4-2118118
R4-2208517</t>
  </si>
  <si>
    <t>5MHz</t>
  </si>
  <si>
    <t>10MHz</t>
  </si>
  <si>
    <t>15MHz</t>
  </si>
  <si>
    <t>SNR with 70% of</t>
  </si>
  <si>
    <t>2Rx</t>
  </si>
  <si>
    <t>20MHz</t>
  </si>
  <si>
    <t xml:space="preserve">maximum </t>
  </si>
  <si>
    <t>25MHz</t>
  </si>
  <si>
    <t>throughput</t>
  </si>
  <si>
    <t>30MHz</t>
  </si>
  <si>
    <t>40MHz</t>
  </si>
  <si>
    <t>50MHz</t>
  </si>
  <si>
    <t>35MHz</t>
  </si>
  <si>
    <t>45MHz</t>
  </si>
  <si>
    <t>4Rx</t>
  </si>
  <si>
    <t>Impariment results</t>
  </si>
  <si>
    <t>Margin</t>
  </si>
  <si>
    <t>Requirements</t>
  </si>
  <si>
    <t>Set margin to 1.0dB according to R4-2103876</t>
  </si>
  <si>
    <t>R4-2113454</t>
  </si>
  <si>
    <t>R4-2119016</t>
  </si>
  <si>
    <t>R4-2202006</t>
  </si>
  <si>
    <t>R4-2108118</t>
  </si>
  <si>
    <t>R4-2109213</t>
  </si>
  <si>
    <t>60MHz</t>
  </si>
  <si>
    <t>80MHz</t>
  </si>
  <si>
    <t>90MHz</t>
  </si>
  <si>
    <t>100MHz</t>
  </si>
  <si>
    <t>R4-2109357
R4-2207797</t>
  </si>
  <si>
    <t>R4-2112511
R4-2208517</t>
  </si>
  <si>
    <t>R4-2109357</t>
  </si>
  <si>
    <t>R4-2112511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</si>
</sst>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Fill="1" applyBorder="1" applyAlignment="1">
      <alignment wrapText="1"/>
    </xf>
    <xf numFmtId="0" fontId="0" fillId="0" borderId="5" xfId="0" applyBorder="1"/>
    <xf numFmtId="0" fontId="1" fillId="0" borderId="2" xfId="0" applyFont="1" applyBorder="1"/>
    <xf numFmtId="0" fontId="0" fillId="0" borderId="4" xfId="0" applyFill="1" applyBorder="1"/>
    <xf numFmtId="0" fontId="0" fillId="0" borderId="1" xfId="0" applyFill="1" applyBorder="1"/>
    <xf numFmtId="0" fontId="0" fillId="0" borderId="6" xfId="0" applyBorder="1"/>
    <xf numFmtId="0" fontId="1" fillId="0" borderId="6" xfId="0" applyFont="1" applyBorder="1"/>
    <xf numFmtId="9" fontId="0" fillId="0" borderId="6" xfId="0" applyNumberFormat="1" applyBorder="1" applyAlignment="1">
      <alignment wrapText="1"/>
    </xf>
    <xf numFmtId="9" fontId="0" fillId="0" borderId="6" xfId="0" applyNumberFormat="1" applyBorder="1"/>
    <xf numFmtId="0" fontId="0" fillId="0" borderId="5" xfId="0" applyFill="1" applyBorder="1"/>
    <xf numFmtId="0" fontId="0" fillId="0" borderId="4" xfId="0" applyBorder="1"/>
    <xf numFmtId="0" fontId="0" fillId="0" borderId="7" xfId="0" applyBorder="1"/>
    <xf numFmtId="0" fontId="0" fillId="2" borderId="1" xfId="0" applyFill="1" applyBorder="1"/>
    <xf numFmtId="0" fontId="0" fillId="2" borderId="4" xfId="0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2" xfId="0" applyFont="1" applyFill="1" applyBorder="1"/>
    <xf numFmtId="9" fontId="0" fillId="0" borderId="6" xfId="0" applyNumberFormat="1" applyFill="1" applyBorder="1" applyAlignment="1">
      <alignment wrapText="1"/>
    </xf>
    <xf numFmtId="9" fontId="0" fillId="0" borderId="6" xfId="0" applyNumberForma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4" xfId="0" applyBorder="1" applyAlignment="1">
      <alignment wrapText="1"/>
    </xf>
    <xf numFmtId="2" fontId="0" fillId="0" borderId="1" xfId="0" applyNumberFormat="1" applyFill="1" applyBorder="1"/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2" fontId="2" fillId="0" borderId="1" xfId="0" applyNumberFormat="1" applyFont="1" applyFill="1" applyBorder="1"/>
    <xf numFmtId="2" fontId="0" fillId="0" borderId="0" xfId="0" applyNumberFormat="1"/>
    <xf numFmtId="164" fontId="0" fillId="0" borderId="0" xfId="0" applyNumberFormat="1"/>
    <xf numFmtId="0" fontId="2" fillId="0" borderId="1" xfId="0" applyFont="1" applyFill="1" applyBorder="1"/>
    <xf numFmtId="0" fontId="2" fillId="0" borderId="4" xfId="0" applyFont="1" applyFill="1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6"/>
  <sheetViews>
    <sheetView workbookViewId="0">
      <selection activeCell="B1" sqref="B1"/>
    </sheetView>
  </sheetViews>
  <sheetFormatPr baseColWidth="10" defaultColWidth="8.6640625" defaultRowHeight="15" x14ac:dyDescent="0.2"/>
  <cols>
    <col min="1" max="1" width="45.1640625" customWidth="1"/>
    <col min="2" max="2" width="114" customWidth="1"/>
  </cols>
  <sheetData>
    <row r="1" spans="1:2" ht="31.5" customHeight="1" x14ac:dyDescent="0.2">
      <c r="A1" s="37" t="s">
        <v>0</v>
      </c>
    </row>
    <row r="3" spans="1:2" x14ac:dyDescent="0.2">
      <c r="A3" t="s">
        <v>1</v>
      </c>
      <c r="B3" s="1" t="s">
        <v>2</v>
      </c>
    </row>
    <row r="4" spans="1:2" x14ac:dyDescent="0.2">
      <c r="A4" t="s">
        <v>3</v>
      </c>
      <c r="B4" s="1" t="s">
        <v>4</v>
      </c>
    </row>
    <row r="5" spans="1:2" x14ac:dyDescent="0.2">
      <c r="A5" t="s">
        <v>5</v>
      </c>
      <c r="B5" t="s">
        <v>6</v>
      </c>
    </row>
    <row r="6" spans="1:2" x14ac:dyDescent="0.2">
      <c r="A6" t="s">
        <v>7</v>
      </c>
      <c r="B6" t="s">
        <v>8</v>
      </c>
    </row>
    <row r="7" spans="1:2" x14ac:dyDescent="0.2">
      <c r="A7" t="s">
        <v>9</v>
      </c>
      <c r="B7" t="s">
        <v>10</v>
      </c>
    </row>
    <row r="9" spans="1:2" x14ac:dyDescent="0.2">
      <c r="A9" t="s">
        <v>11</v>
      </c>
    </row>
    <row r="11" spans="1:2" x14ac:dyDescent="0.2">
      <c r="A11" t="s">
        <v>12</v>
      </c>
      <c r="B11" s="1" t="s">
        <v>13</v>
      </c>
    </row>
    <row r="12" spans="1:2" x14ac:dyDescent="0.2">
      <c r="B12" s="1" t="s">
        <v>14</v>
      </c>
    </row>
    <row r="13" spans="1:2" x14ac:dyDescent="0.2">
      <c r="B13" s="1" t="s">
        <v>15</v>
      </c>
    </row>
    <row r="14" spans="1:2" x14ac:dyDescent="0.2">
      <c r="B14" s="1" t="s">
        <v>16</v>
      </c>
    </row>
    <row r="15" spans="1:2" x14ac:dyDescent="0.2">
      <c r="B15" s="1" t="s">
        <v>17</v>
      </c>
    </row>
    <row r="16" spans="1:2" x14ac:dyDescent="0.2">
      <c r="B16" s="1" t="s">
        <v>18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51"/>
  <sheetViews>
    <sheetView tabSelected="1" zoomScale="140" zoomScaleNormal="140" workbookViewId="0">
      <selection activeCell="T27" sqref="T27"/>
    </sheetView>
  </sheetViews>
  <sheetFormatPr baseColWidth="10" defaultColWidth="8.6640625" defaultRowHeight="15" x14ac:dyDescent="0.2"/>
  <cols>
    <col min="1" max="2" width="15" customWidth="1"/>
    <col min="3" max="4" width="15.33203125" customWidth="1"/>
    <col min="5" max="18" width="12.6640625" customWidth="1"/>
  </cols>
  <sheetData>
    <row r="1" spans="1:23" x14ac:dyDescent="0.2">
      <c r="B1" s="2" t="s">
        <v>19</v>
      </c>
      <c r="C1" s="2"/>
      <c r="D1" s="2"/>
    </row>
    <row r="2" spans="1:23" ht="32" x14ac:dyDescent="0.2">
      <c r="A2" s="3"/>
      <c r="B2" s="3"/>
      <c r="C2" s="3"/>
      <c r="D2" s="4" t="s">
        <v>20</v>
      </c>
      <c r="E2" s="5" t="s">
        <v>6</v>
      </c>
      <c r="F2" s="5" t="s">
        <v>21</v>
      </c>
      <c r="G2" s="5" t="s">
        <v>22</v>
      </c>
      <c r="H2" s="5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21" t="s">
        <v>28</v>
      </c>
      <c r="N2" s="21" t="s">
        <v>29</v>
      </c>
      <c r="O2" s="21" t="s">
        <v>30</v>
      </c>
      <c r="Q2" s="5" t="s">
        <v>6</v>
      </c>
      <c r="R2" s="5" t="s">
        <v>21</v>
      </c>
      <c r="S2" s="5" t="s">
        <v>22</v>
      </c>
      <c r="T2" s="5" t="s">
        <v>23</v>
      </c>
      <c r="U2" s="7" t="s">
        <v>24</v>
      </c>
      <c r="V2" s="7" t="s">
        <v>25</v>
      </c>
    </row>
    <row r="3" spans="1:23" ht="32" x14ac:dyDescent="0.2">
      <c r="A3" s="6" t="s">
        <v>31</v>
      </c>
      <c r="B3" s="7" t="s">
        <v>32</v>
      </c>
      <c r="C3" s="4" t="s">
        <v>33</v>
      </c>
      <c r="D3" s="8" t="s">
        <v>34</v>
      </c>
      <c r="E3" s="9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7"/>
      <c r="L3" s="7"/>
      <c r="M3" s="22"/>
      <c r="N3" s="21"/>
      <c r="O3" s="21"/>
    </row>
    <row r="4" spans="1:23" x14ac:dyDescent="0.2">
      <c r="A4" s="4"/>
      <c r="B4" s="10" t="s">
        <v>41</v>
      </c>
      <c r="C4" s="11"/>
      <c r="D4" s="12"/>
      <c r="E4" s="13">
        <v>10.4</v>
      </c>
      <c r="F4" s="13">
        <v>9</v>
      </c>
      <c r="G4" s="13">
        <v>9.91</v>
      </c>
      <c r="H4" s="35">
        <v>10.3</v>
      </c>
      <c r="I4" s="13">
        <v>9.3000000000000007</v>
      </c>
      <c r="J4" s="13">
        <v>9.3000000000000007</v>
      </c>
      <c r="K4" s="13"/>
      <c r="L4" s="13"/>
      <c r="M4" s="23">
        <f t="shared" ref="M4:M23" si="0">_xlfn.STDEV.P(E4:L4)</f>
        <v>0.53292953463744996</v>
      </c>
      <c r="N4" s="24">
        <f t="shared" ref="N4:N13" si="1">MAX(E4:L4)-MIN(E4:L4)</f>
        <v>1.4000000000000004</v>
      </c>
      <c r="O4" s="24">
        <f t="shared" ref="O4:O13" si="2">AVERAGE(E4:L4)</f>
        <v>9.7016666666666662</v>
      </c>
      <c r="Q4" s="39">
        <f>ABS($O4-E4)</f>
        <v>0.69833333333333414</v>
      </c>
      <c r="R4" s="39">
        <f t="shared" ref="R4:V19" si="3">ABS($O4-F4)</f>
        <v>0.70166666666666622</v>
      </c>
      <c r="S4" s="39">
        <f t="shared" si="3"/>
        <v>0.20833333333333393</v>
      </c>
      <c r="T4" s="39">
        <f t="shared" si="3"/>
        <v>0.59833333333333449</v>
      </c>
      <c r="U4" s="39">
        <f t="shared" si="3"/>
        <v>0.40166666666666551</v>
      </c>
      <c r="V4" s="39">
        <f t="shared" si="3"/>
        <v>0.40166666666666551</v>
      </c>
      <c r="W4" s="40"/>
    </row>
    <row r="5" spans="1:23" x14ac:dyDescent="0.2">
      <c r="A5" s="14"/>
      <c r="B5" s="10" t="s">
        <v>42</v>
      </c>
      <c r="C5" s="15"/>
      <c r="D5" s="12"/>
      <c r="E5" s="13">
        <v>10.5</v>
      </c>
      <c r="F5" s="13">
        <v>9.35</v>
      </c>
      <c r="G5" s="13">
        <v>10.050000000000001</v>
      </c>
      <c r="H5" s="35">
        <v>10.6</v>
      </c>
      <c r="I5" s="13">
        <v>9.4</v>
      </c>
      <c r="J5" s="13">
        <v>9.5</v>
      </c>
      <c r="K5" s="13"/>
      <c r="L5" s="13"/>
      <c r="M5" s="23">
        <f t="shared" si="0"/>
        <v>0.51397146483697576</v>
      </c>
      <c r="N5" s="24">
        <f t="shared" si="1"/>
        <v>1.25</v>
      </c>
      <c r="O5" s="24">
        <f t="shared" si="2"/>
        <v>9.9</v>
      </c>
      <c r="Q5" s="39">
        <f t="shared" ref="Q5:Q23" si="4">ABS($O5-E5)</f>
        <v>0.59999999999999964</v>
      </c>
      <c r="R5" s="39">
        <f t="shared" si="3"/>
        <v>0.55000000000000071</v>
      </c>
      <c r="S5" s="39">
        <f t="shared" si="3"/>
        <v>0.15000000000000036</v>
      </c>
      <c r="T5" s="39">
        <f t="shared" si="3"/>
        <v>0.69999999999999929</v>
      </c>
      <c r="U5" s="39">
        <f t="shared" si="3"/>
        <v>0.5</v>
      </c>
      <c r="V5" s="39">
        <f t="shared" si="3"/>
        <v>0.40000000000000036</v>
      </c>
      <c r="W5" s="40"/>
    </row>
    <row r="6" spans="1:23" ht="16" x14ac:dyDescent="0.2">
      <c r="A6" s="14"/>
      <c r="B6" s="10" t="s">
        <v>43</v>
      </c>
      <c r="C6" s="16" t="s">
        <v>44</v>
      </c>
      <c r="D6" s="12"/>
      <c r="E6" s="13">
        <v>10.5</v>
      </c>
      <c r="F6" s="13">
        <v>10.11</v>
      </c>
      <c r="G6" s="13">
        <v>10.37</v>
      </c>
      <c r="H6" s="35">
        <v>11.2</v>
      </c>
      <c r="I6" s="13">
        <v>9.4</v>
      </c>
      <c r="J6" s="13">
        <v>9.9</v>
      </c>
      <c r="K6" s="13"/>
      <c r="L6" s="13"/>
      <c r="M6" s="23">
        <f t="shared" si="0"/>
        <v>0.55436650532136389</v>
      </c>
      <c r="N6" s="24">
        <f t="shared" si="1"/>
        <v>1.7999999999999989</v>
      </c>
      <c r="O6" s="24">
        <f t="shared" si="2"/>
        <v>10.246666666666664</v>
      </c>
      <c r="Q6" s="39">
        <f t="shared" si="4"/>
        <v>0.25333333333333563</v>
      </c>
      <c r="R6" s="39">
        <f t="shared" si="3"/>
        <v>0.13666666666666494</v>
      </c>
      <c r="S6" s="39">
        <f t="shared" si="3"/>
        <v>0.12333333333333485</v>
      </c>
      <c r="T6" s="39">
        <f t="shared" si="3"/>
        <v>0.95333333333333492</v>
      </c>
      <c r="U6" s="39">
        <f t="shared" si="3"/>
        <v>0.84666666666666401</v>
      </c>
      <c r="V6" s="39">
        <f t="shared" si="3"/>
        <v>0.34666666666666401</v>
      </c>
      <c r="W6" s="40"/>
    </row>
    <row r="7" spans="1:23" x14ac:dyDescent="0.2">
      <c r="A7" s="14" t="s">
        <v>45</v>
      </c>
      <c r="B7" s="10" t="s">
        <v>46</v>
      </c>
      <c r="C7" s="17" t="s">
        <v>47</v>
      </c>
      <c r="D7" s="12"/>
      <c r="E7" s="13">
        <v>10.9</v>
      </c>
      <c r="F7" s="13">
        <v>10.65</v>
      </c>
      <c r="G7" s="13">
        <v>10.59</v>
      </c>
      <c r="H7" s="35">
        <v>11.7</v>
      </c>
      <c r="I7" s="13">
        <v>9.5</v>
      </c>
      <c r="J7" s="13">
        <v>10.5</v>
      </c>
      <c r="K7" s="13"/>
      <c r="L7" s="13"/>
      <c r="M7" s="23">
        <f t="shared" si="0"/>
        <v>0.64717334102490121</v>
      </c>
      <c r="N7" s="24">
        <f t="shared" si="1"/>
        <v>2.1999999999999993</v>
      </c>
      <c r="O7" s="24">
        <f t="shared" si="2"/>
        <v>10.64</v>
      </c>
      <c r="Q7" s="39">
        <f t="shared" si="4"/>
        <v>0.25999999999999979</v>
      </c>
      <c r="R7" s="39">
        <f t="shared" si="3"/>
        <v>9.9999999999997868E-3</v>
      </c>
      <c r="S7" s="39">
        <f t="shared" si="3"/>
        <v>5.0000000000000711E-2</v>
      </c>
      <c r="T7" s="39">
        <f t="shared" si="3"/>
        <v>1.0599999999999987</v>
      </c>
      <c r="U7" s="39">
        <f t="shared" si="3"/>
        <v>1.1400000000000006</v>
      </c>
      <c r="V7" s="39">
        <f t="shared" si="3"/>
        <v>0.14000000000000057</v>
      </c>
      <c r="W7" s="40"/>
    </row>
    <row r="8" spans="1:23" x14ac:dyDescent="0.2">
      <c r="A8" s="14"/>
      <c r="B8" s="18" t="s">
        <v>48</v>
      </c>
      <c r="C8" s="17" t="s">
        <v>49</v>
      </c>
      <c r="D8" s="12"/>
      <c r="E8" s="13">
        <v>10.9</v>
      </c>
      <c r="F8" s="13">
        <v>11.03</v>
      </c>
      <c r="G8" s="13">
        <v>10.68</v>
      </c>
      <c r="H8" s="35">
        <v>12</v>
      </c>
      <c r="I8" s="13">
        <v>9.6</v>
      </c>
      <c r="J8" s="13">
        <v>10.6</v>
      </c>
      <c r="K8" s="13"/>
      <c r="L8" s="13"/>
      <c r="M8" s="23">
        <f t="shared" si="0"/>
        <v>0.70678654643550087</v>
      </c>
      <c r="N8" s="24">
        <f t="shared" si="1"/>
        <v>2.4000000000000004</v>
      </c>
      <c r="O8" s="24">
        <f t="shared" si="2"/>
        <v>10.801666666666668</v>
      </c>
      <c r="Q8" s="39">
        <f t="shared" si="4"/>
        <v>9.8333333333332718E-2</v>
      </c>
      <c r="R8" s="39">
        <f t="shared" si="3"/>
        <v>0.22833333333333172</v>
      </c>
      <c r="S8" s="39">
        <f t="shared" si="3"/>
        <v>0.12166666666666792</v>
      </c>
      <c r="T8" s="39">
        <f t="shared" si="3"/>
        <v>1.1983333333333324</v>
      </c>
      <c r="U8" s="39">
        <f t="shared" si="3"/>
        <v>1.201666666666668</v>
      </c>
      <c r="V8" s="39">
        <f t="shared" si="3"/>
        <v>0.20166666666666799</v>
      </c>
      <c r="W8" s="40"/>
    </row>
    <row r="9" spans="1:23" x14ac:dyDescent="0.2">
      <c r="A9" s="14"/>
      <c r="B9" s="18" t="s">
        <v>50</v>
      </c>
      <c r="C9" s="15"/>
      <c r="D9" s="12"/>
      <c r="E9" s="13">
        <v>11.1</v>
      </c>
      <c r="F9" s="13">
        <v>11.52</v>
      </c>
      <c r="G9" s="13">
        <v>10.95</v>
      </c>
      <c r="H9" s="38">
        <v>12.5</v>
      </c>
      <c r="I9" s="13">
        <v>9.6</v>
      </c>
      <c r="J9" s="13">
        <v>10.199999999999999</v>
      </c>
      <c r="K9" s="13"/>
      <c r="L9" s="13"/>
      <c r="M9" s="23">
        <f t="shared" si="0"/>
        <v>0.92466961066582543</v>
      </c>
      <c r="N9" s="24">
        <f t="shared" si="1"/>
        <v>2.9000000000000004</v>
      </c>
      <c r="O9" s="24">
        <f t="shared" si="2"/>
        <v>10.978333333333332</v>
      </c>
      <c r="Q9" s="39">
        <f t="shared" si="4"/>
        <v>0.12166666666666792</v>
      </c>
      <c r="R9" s="39">
        <f t="shared" si="3"/>
        <v>0.54166666666666785</v>
      </c>
      <c r="S9" s="39">
        <f t="shared" si="3"/>
        <v>2.8333333333332433E-2</v>
      </c>
      <c r="T9" s="39">
        <f t="shared" si="3"/>
        <v>1.5216666666666683</v>
      </c>
      <c r="U9" s="39">
        <f t="shared" si="3"/>
        <v>1.3783333333333321</v>
      </c>
      <c r="V9" s="39">
        <f t="shared" si="3"/>
        <v>0.77833333333333243</v>
      </c>
      <c r="W9" s="40"/>
    </row>
    <row r="10" spans="1:23" x14ac:dyDescent="0.2">
      <c r="A10" s="14"/>
      <c r="B10" s="18" t="s">
        <v>51</v>
      </c>
      <c r="C10" s="14"/>
      <c r="D10" s="19"/>
      <c r="E10" s="13">
        <v>11</v>
      </c>
      <c r="F10" s="13">
        <v>11.44</v>
      </c>
      <c r="G10" s="13">
        <v>10.94</v>
      </c>
      <c r="H10" s="38">
        <v>12.6</v>
      </c>
      <c r="I10" s="13">
        <v>9.6</v>
      </c>
      <c r="J10" s="13">
        <v>10.9</v>
      </c>
      <c r="K10" s="3"/>
      <c r="L10" s="3"/>
      <c r="M10" s="23">
        <f t="shared" si="0"/>
        <v>0.88400603316191606</v>
      </c>
      <c r="N10" s="24">
        <f t="shared" si="1"/>
        <v>3</v>
      </c>
      <c r="O10" s="24">
        <f t="shared" si="2"/>
        <v>11.08</v>
      </c>
      <c r="Q10" s="39">
        <f t="shared" si="4"/>
        <v>8.0000000000000071E-2</v>
      </c>
      <c r="R10" s="39">
        <f t="shared" si="3"/>
        <v>0.35999999999999943</v>
      </c>
      <c r="S10" s="39">
        <f t="shared" si="3"/>
        <v>0.14000000000000057</v>
      </c>
      <c r="T10" s="39">
        <f t="shared" si="3"/>
        <v>1.5199999999999996</v>
      </c>
      <c r="U10" s="39">
        <f t="shared" si="3"/>
        <v>1.4800000000000004</v>
      </c>
      <c r="V10" s="39">
        <f t="shared" si="3"/>
        <v>0.17999999999999972</v>
      </c>
      <c r="W10" s="40"/>
    </row>
    <row r="11" spans="1:23" x14ac:dyDescent="0.2">
      <c r="A11" s="14"/>
      <c r="B11" s="18" t="s">
        <v>52</v>
      </c>
      <c r="C11" s="32"/>
      <c r="D11" s="12"/>
      <c r="E11" s="13">
        <v>11</v>
      </c>
      <c r="F11" s="13">
        <v>11.52</v>
      </c>
      <c r="G11" s="13">
        <v>10.92</v>
      </c>
      <c r="H11" s="38">
        <v>12.7</v>
      </c>
      <c r="I11" s="13">
        <v>9.6999999999999993</v>
      </c>
      <c r="J11" s="13">
        <v>11</v>
      </c>
      <c r="K11" s="3"/>
      <c r="L11" s="3"/>
      <c r="M11" s="23">
        <f t="shared" si="0"/>
        <v>0.88874443270642589</v>
      </c>
      <c r="N11" s="24">
        <f t="shared" si="1"/>
        <v>3</v>
      </c>
      <c r="O11" s="24">
        <f t="shared" si="2"/>
        <v>11.14</v>
      </c>
      <c r="Q11" s="39">
        <f t="shared" si="4"/>
        <v>0.14000000000000057</v>
      </c>
      <c r="R11" s="39">
        <f t="shared" si="3"/>
        <v>0.37999999999999901</v>
      </c>
      <c r="S11" s="39">
        <f t="shared" si="3"/>
        <v>0.22000000000000064</v>
      </c>
      <c r="T11" s="39">
        <f t="shared" si="3"/>
        <v>1.5599999999999987</v>
      </c>
      <c r="U11" s="39">
        <f t="shared" si="3"/>
        <v>1.4400000000000013</v>
      </c>
      <c r="V11" s="39">
        <f t="shared" si="3"/>
        <v>0.14000000000000057</v>
      </c>
      <c r="W11" s="40"/>
    </row>
    <row r="12" spans="1:23" x14ac:dyDescent="0.2">
      <c r="A12" s="14"/>
      <c r="B12" s="18" t="s">
        <v>53</v>
      </c>
      <c r="C12" s="27"/>
      <c r="D12" s="12"/>
      <c r="E12" s="13">
        <v>10.8</v>
      </c>
      <c r="F12" s="13">
        <v>11.3</v>
      </c>
      <c r="G12" s="13">
        <v>10.69</v>
      </c>
      <c r="H12" s="35"/>
      <c r="I12" s="13">
        <v>9.4</v>
      </c>
      <c r="J12" s="13">
        <v>10.9</v>
      </c>
      <c r="K12" s="13"/>
      <c r="L12" s="13"/>
      <c r="M12" s="23">
        <f t="shared" si="0"/>
        <v>0.64288101542976062</v>
      </c>
      <c r="N12" s="24">
        <f t="shared" si="1"/>
        <v>1.9000000000000004</v>
      </c>
      <c r="O12" s="24">
        <f t="shared" si="2"/>
        <v>10.617999999999999</v>
      </c>
      <c r="Q12" s="39">
        <f t="shared" si="4"/>
        <v>0.18200000000000216</v>
      </c>
      <c r="R12" s="39">
        <f t="shared" si="3"/>
        <v>0.68200000000000216</v>
      </c>
      <c r="S12" s="39">
        <f t="shared" si="3"/>
        <v>7.2000000000000952E-2</v>
      </c>
      <c r="T12" s="39"/>
      <c r="U12" s="39">
        <f t="shared" si="3"/>
        <v>1.2179999999999982</v>
      </c>
      <c r="V12" s="39">
        <f t="shared" si="3"/>
        <v>0.2820000000000018</v>
      </c>
      <c r="W12" s="40"/>
    </row>
    <row r="13" spans="1:23" x14ac:dyDescent="0.2">
      <c r="A13" s="20"/>
      <c r="B13" s="18" t="s">
        <v>54</v>
      </c>
      <c r="C13" s="28"/>
      <c r="D13" s="12"/>
      <c r="E13" s="13">
        <v>10.9</v>
      </c>
      <c r="F13" s="13">
        <v>11.4</v>
      </c>
      <c r="G13" s="13">
        <v>10.56</v>
      </c>
      <c r="H13" s="35"/>
      <c r="I13" s="13">
        <v>9.5</v>
      </c>
      <c r="J13" s="13">
        <v>10.9</v>
      </c>
      <c r="K13" s="13"/>
      <c r="L13" s="13"/>
      <c r="M13" s="23">
        <f t="shared" si="0"/>
        <v>0.63530779941694415</v>
      </c>
      <c r="N13" s="24">
        <f t="shared" si="1"/>
        <v>1.9000000000000004</v>
      </c>
      <c r="O13" s="24">
        <f t="shared" si="2"/>
        <v>10.651999999999999</v>
      </c>
      <c r="Q13" s="39">
        <f t="shared" si="4"/>
        <v>0.24800000000000111</v>
      </c>
      <c r="R13" s="39">
        <f t="shared" si="3"/>
        <v>0.74800000000000111</v>
      </c>
      <c r="S13" s="39">
        <f t="shared" si="3"/>
        <v>9.1999999999998749E-2</v>
      </c>
      <c r="T13" s="39"/>
      <c r="U13" s="39">
        <f t="shared" si="3"/>
        <v>1.1519999999999992</v>
      </c>
      <c r="V13" s="39">
        <f t="shared" si="3"/>
        <v>0.24800000000000111</v>
      </c>
      <c r="W13" s="40"/>
    </row>
    <row r="14" spans="1:23" x14ac:dyDescent="0.2">
      <c r="A14" s="4"/>
      <c r="B14" s="18" t="s">
        <v>41</v>
      </c>
      <c r="C14" s="29"/>
      <c r="D14" s="12"/>
      <c r="E14" s="13">
        <v>8</v>
      </c>
      <c r="F14" s="13">
        <v>6.33</v>
      </c>
      <c r="G14" s="13">
        <v>7.66</v>
      </c>
      <c r="H14" s="35">
        <v>7.5</v>
      </c>
      <c r="I14" s="13">
        <v>7.3</v>
      </c>
      <c r="J14" s="13">
        <v>6.8</v>
      </c>
      <c r="K14" s="13"/>
      <c r="L14" s="13"/>
      <c r="M14" s="23">
        <f t="shared" si="0"/>
        <v>0.5542487407894281</v>
      </c>
      <c r="N14" s="24">
        <f t="shared" ref="N14:N21" si="5">MAX(E14:L14)-MIN(E14:L14)</f>
        <v>1.67</v>
      </c>
      <c r="O14" s="24">
        <f t="shared" ref="O14:O21" si="6">AVERAGE(E14:L14)</f>
        <v>7.2649999999999997</v>
      </c>
      <c r="Q14" s="39">
        <f t="shared" si="4"/>
        <v>0.73500000000000032</v>
      </c>
      <c r="R14" s="39">
        <f t="shared" si="3"/>
        <v>0.93499999999999961</v>
      </c>
      <c r="S14" s="39">
        <f t="shared" si="3"/>
        <v>0.39500000000000046</v>
      </c>
      <c r="T14" s="39">
        <f t="shared" si="3"/>
        <v>0.23500000000000032</v>
      </c>
      <c r="U14" s="39">
        <f t="shared" si="3"/>
        <v>3.5000000000000142E-2</v>
      </c>
      <c r="V14" s="39">
        <f t="shared" si="3"/>
        <v>0.46499999999999986</v>
      </c>
      <c r="W14" s="40"/>
    </row>
    <row r="15" spans="1:23" x14ac:dyDescent="0.2">
      <c r="A15" s="14"/>
      <c r="B15" s="18" t="s">
        <v>42</v>
      </c>
      <c r="C15" s="27"/>
      <c r="D15" s="12"/>
      <c r="E15" s="13">
        <v>8</v>
      </c>
      <c r="F15" s="13">
        <v>6.69</v>
      </c>
      <c r="G15" s="13">
        <v>8.0399999999999991</v>
      </c>
      <c r="H15" s="35">
        <v>7.8</v>
      </c>
      <c r="I15" s="13">
        <v>7.4</v>
      </c>
      <c r="J15" s="13">
        <v>7.1</v>
      </c>
      <c r="K15" s="13"/>
      <c r="L15" s="13"/>
      <c r="M15" s="23">
        <f t="shared" si="0"/>
        <v>0.49287422330651426</v>
      </c>
      <c r="N15" s="24">
        <f t="shared" si="5"/>
        <v>1.3499999999999988</v>
      </c>
      <c r="O15" s="24">
        <f t="shared" si="6"/>
        <v>7.5049999999999999</v>
      </c>
      <c r="Q15" s="39">
        <f t="shared" si="4"/>
        <v>0.49500000000000011</v>
      </c>
      <c r="R15" s="39">
        <f t="shared" si="3"/>
        <v>0.8149999999999995</v>
      </c>
      <c r="S15" s="39">
        <f t="shared" si="3"/>
        <v>0.53499999999999925</v>
      </c>
      <c r="T15" s="39">
        <f t="shared" si="3"/>
        <v>0.29499999999999993</v>
      </c>
      <c r="U15" s="39">
        <f t="shared" si="3"/>
        <v>0.10499999999999954</v>
      </c>
      <c r="V15" s="39">
        <f t="shared" si="3"/>
        <v>0.40500000000000025</v>
      </c>
      <c r="W15" s="40"/>
    </row>
    <row r="16" spans="1:23" ht="16" x14ac:dyDescent="0.2">
      <c r="A16" s="14"/>
      <c r="B16" s="18" t="s">
        <v>43</v>
      </c>
      <c r="C16" s="30" t="s">
        <v>44</v>
      </c>
      <c r="D16" s="12"/>
      <c r="E16" s="13">
        <v>8</v>
      </c>
      <c r="F16" s="13">
        <v>7.37</v>
      </c>
      <c r="G16" s="13">
        <v>8.4600000000000009</v>
      </c>
      <c r="H16" s="35">
        <v>8.3000000000000007</v>
      </c>
      <c r="I16" s="13">
        <v>7.5</v>
      </c>
      <c r="J16" s="13">
        <v>7.7</v>
      </c>
      <c r="K16" s="13"/>
      <c r="L16" s="13"/>
      <c r="M16" s="23">
        <f t="shared" si="0"/>
        <v>0.40076662646593858</v>
      </c>
      <c r="N16" s="24">
        <f t="shared" si="5"/>
        <v>1.0900000000000007</v>
      </c>
      <c r="O16" s="24">
        <f t="shared" si="6"/>
        <v>7.8883333333333345</v>
      </c>
      <c r="Q16" s="39">
        <f t="shared" si="4"/>
        <v>0.11166666666666547</v>
      </c>
      <c r="R16" s="39">
        <f t="shared" si="3"/>
        <v>0.51833333333333442</v>
      </c>
      <c r="S16" s="39">
        <f t="shared" si="3"/>
        <v>0.57166666666666632</v>
      </c>
      <c r="T16" s="39">
        <f t="shared" si="3"/>
        <v>0.41166666666666618</v>
      </c>
      <c r="U16" s="39">
        <f t="shared" si="3"/>
        <v>0.38833333333333453</v>
      </c>
      <c r="V16" s="39">
        <f t="shared" si="3"/>
        <v>0.18833333333333435</v>
      </c>
      <c r="W16" s="40"/>
    </row>
    <row r="17" spans="1:23" x14ac:dyDescent="0.2">
      <c r="A17" s="14" t="s">
        <v>55</v>
      </c>
      <c r="B17" s="18" t="s">
        <v>46</v>
      </c>
      <c r="C17" s="31" t="s">
        <v>47</v>
      </c>
      <c r="D17" s="12"/>
      <c r="E17" s="13">
        <v>8.4</v>
      </c>
      <c r="F17" s="13">
        <v>7.89</v>
      </c>
      <c r="G17" s="13">
        <v>8.67</v>
      </c>
      <c r="H17" s="35">
        <v>8.8000000000000007</v>
      </c>
      <c r="I17" s="13">
        <v>7.6</v>
      </c>
      <c r="J17" s="13">
        <v>8.4</v>
      </c>
      <c r="K17" s="13"/>
      <c r="L17" s="13"/>
      <c r="M17" s="23">
        <f t="shared" si="0"/>
        <v>0.4212547395051548</v>
      </c>
      <c r="N17" s="24">
        <f t="shared" si="5"/>
        <v>1.2000000000000011</v>
      </c>
      <c r="O17" s="24">
        <f t="shared" si="6"/>
        <v>8.2933333333333348</v>
      </c>
      <c r="Q17" s="39">
        <f t="shared" si="4"/>
        <v>0.10666666666666558</v>
      </c>
      <c r="R17" s="39">
        <f t="shared" si="3"/>
        <v>0.4033333333333351</v>
      </c>
      <c r="S17" s="39">
        <f t="shared" si="3"/>
        <v>0.37666666666666515</v>
      </c>
      <c r="T17" s="39">
        <f t="shared" si="3"/>
        <v>0.50666666666666593</v>
      </c>
      <c r="U17" s="39">
        <f t="shared" si="3"/>
        <v>0.69333333333333513</v>
      </c>
      <c r="V17" s="39">
        <f t="shared" si="3"/>
        <v>0.10666666666666558</v>
      </c>
      <c r="W17" s="40"/>
    </row>
    <row r="18" spans="1:23" x14ac:dyDescent="0.2">
      <c r="A18" s="14"/>
      <c r="B18" s="18" t="s">
        <v>48</v>
      </c>
      <c r="C18" s="31" t="s">
        <v>49</v>
      </c>
      <c r="D18" s="12"/>
      <c r="E18" s="13">
        <v>8.3000000000000007</v>
      </c>
      <c r="F18" s="13">
        <v>8.1300000000000008</v>
      </c>
      <c r="G18" s="13">
        <v>8.77</v>
      </c>
      <c r="H18" s="35">
        <v>8.9</v>
      </c>
      <c r="I18" s="13">
        <v>7.6</v>
      </c>
      <c r="J18" s="13">
        <v>8.5</v>
      </c>
      <c r="K18" s="13"/>
      <c r="L18" s="13"/>
      <c r="M18" s="23">
        <f t="shared" si="0"/>
        <v>0.43072290654459305</v>
      </c>
      <c r="N18" s="24">
        <f t="shared" si="5"/>
        <v>1.3000000000000007</v>
      </c>
      <c r="O18" s="24">
        <f t="shared" si="6"/>
        <v>8.3666666666666671</v>
      </c>
      <c r="Q18" s="39">
        <f t="shared" si="4"/>
        <v>6.666666666666643E-2</v>
      </c>
      <c r="R18" s="39">
        <f t="shared" si="3"/>
        <v>0.23666666666666636</v>
      </c>
      <c r="S18" s="39">
        <f t="shared" si="3"/>
        <v>0.40333333333333243</v>
      </c>
      <c r="T18" s="39">
        <f t="shared" si="3"/>
        <v>0.53333333333333321</v>
      </c>
      <c r="U18" s="39">
        <f t="shared" si="3"/>
        <v>0.7666666666666675</v>
      </c>
      <c r="V18" s="39">
        <f t="shared" si="3"/>
        <v>0.13333333333333286</v>
      </c>
      <c r="W18" s="40"/>
    </row>
    <row r="19" spans="1:23" x14ac:dyDescent="0.2">
      <c r="A19" s="14"/>
      <c r="B19" s="18" t="s">
        <v>50</v>
      </c>
      <c r="C19" s="27"/>
      <c r="D19" s="12"/>
      <c r="E19" s="13">
        <v>8.4</v>
      </c>
      <c r="F19" s="13">
        <v>8.7899999999999991</v>
      </c>
      <c r="G19" s="13">
        <v>8.9700000000000006</v>
      </c>
      <c r="H19" s="35">
        <v>9.6</v>
      </c>
      <c r="I19" s="13">
        <v>7.7</v>
      </c>
      <c r="J19" s="13">
        <v>8</v>
      </c>
      <c r="K19" s="13"/>
      <c r="L19" s="13"/>
      <c r="M19" s="23">
        <f t="shared" si="0"/>
        <v>0.62977950285970885</v>
      </c>
      <c r="N19" s="24">
        <f t="shared" si="5"/>
        <v>1.8999999999999995</v>
      </c>
      <c r="O19" s="24">
        <f t="shared" si="6"/>
        <v>8.5766666666666662</v>
      </c>
      <c r="Q19" s="39">
        <f t="shared" si="4"/>
        <v>0.17666666666666586</v>
      </c>
      <c r="R19" s="39">
        <f t="shared" si="3"/>
        <v>0.21333333333333293</v>
      </c>
      <c r="S19" s="39">
        <f t="shared" si="3"/>
        <v>0.39333333333333442</v>
      </c>
      <c r="T19" s="39">
        <f t="shared" si="3"/>
        <v>1.0233333333333334</v>
      </c>
      <c r="U19" s="39">
        <f t="shared" si="3"/>
        <v>0.87666666666666604</v>
      </c>
      <c r="V19" s="39">
        <f t="shared" si="3"/>
        <v>0.57666666666666622</v>
      </c>
      <c r="W19" s="40"/>
    </row>
    <row r="20" spans="1:23" x14ac:dyDescent="0.2">
      <c r="A20" s="14"/>
      <c r="B20" s="18" t="s">
        <v>51</v>
      </c>
      <c r="C20" s="32"/>
      <c r="D20" s="12"/>
      <c r="E20" s="13">
        <v>8.4</v>
      </c>
      <c r="F20" s="13">
        <v>8.6999999999999993</v>
      </c>
      <c r="G20" s="13">
        <v>8.9700000000000006</v>
      </c>
      <c r="H20" s="35">
        <v>9.6</v>
      </c>
      <c r="I20" s="13">
        <v>7.6</v>
      </c>
      <c r="J20" s="13">
        <v>8.8000000000000007</v>
      </c>
      <c r="K20" s="3"/>
      <c r="L20" s="3"/>
      <c r="M20" s="23">
        <f t="shared" si="0"/>
        <v>0.60416379309661461</v>
      </c>
      <c r="N20" s="24">
        <f t="shared" si="5"/>
        <v>2</v>
      </c>
      <c r="O20" s="24">
        <f t="shared" si="6"/>
        <v>8.6783333333333346</v>
      </c>
      <c r="Q20" s="39">
        <f t="shared" si="4"/>
        <v>0.27833333333333421</v>
      </c>
      <c r="R20" s="39">
        <f t="shared" ref="R20:R23" si="7">ABS($O20-F20)</f>
        <v>2.1666666666664725E-2</v>
      </c>
      <c r="S20" s="39">
        <f t="shared" ref="S20:S23" si="8">ABS($O20-G20)</f>
        <v>0.29166666666666607</v>
      </c>
      <c r="T20" s="39">
        <f t="shared" ref="T20:T23" si="9">ABS($O20-H20)</f>
        <v>0.92166666666666508</v>
      </c>
      <c r="U20" s="39">
        <f t="shared" ref="U20:U23" si="10">ABS($O20-I20)</f>
        <v>1.0783333333333349</v>
      </c>
      <c r="V20" s="39">
        <f t="shared" ref="V20:V23" si="11">ABS($O20-J20)</f>
        <v>0.12166666666666615</v>
      </c>
      <c r="W20" s="40"/>
    </row>
    <row r="21" spans="1:23" x14ac:dyDescent="0.2">
      <c r="A21" s="14"/>
      <c r="B21" s="18" t="s">
        <v>52</v>
      </c>
      <c r="C21" s="32"/>
      <c r="D21" s="12"/>
      <c r="E21" s="13">
        <v>8.4</v>
      </c>
      <c r="F21" s="13">
        <v>8.81</v>
      </c>
      <c r="G21" s="13">
        <v>8.98</v>
      </c>
      <c r="H21" s="35">
        <v>9.6999999999999993</v>
      </c>
      <c r="I21" s="13">
        <v>7.7</v>
      </c>
      <c r="J21" s="13">
        <v>8.9</v>
      </c>
      <c r="K21" s="3"/>
      <c r="L21" s="3"/>
      <c r="M21" s="23">
        <f t="shared" si="0"/>
        <v>0.60642165382036117</v>
      </c>
      <c r="N21" s="24">
        <f t="shared" si="5"/>
        <v>1.9999999999999991</v>
      </c>
      <c r="O21" s="24">
        <f t="shared" si="6"/>
        <v>8.7483333333333331</v>
      </c>
      <c r="Q21" s="39">
        <f t="shared" si="4"/>
        <v>0.34833333333333272</v>
      </c>
      <c r="R21" s="39">
        <f t="shared" si="7"/>
        <v>6.1666666666667425E-2</v>
      </c>
      <c r="S21" s="39">
        <f t="shared" si="8"/>
        <v>0.23166666666666735</v>
      </c>
      <c r="T21" s="39">
        <f t="shared" si="9"/>
        <v>0.95166666666666622</v>
      </c>
      <c r="U21" s="39">
        <f t="shared" si="10"/>
        <v>1.0483333333333329</v>
      </c>
      <c r="V21" s="39">
        <f t="shared" si="11"/>
        <v>0.15166666666666728</v>
      </c>
      <c r="W21" s="40"/>
    </row>
    <row r="22" spans="1:23" x14ac:dyDescent="0.2">
      <c r="A22" s="14"/>
      <c r="B22" s="18" t="s">
        <v>53</v>
      </c>
      <c r="C22" s="32"/>
      <c r="D22" s="12"/>
      <c r="E22" s="13">
        <v>8.8000000000000007</v>
      </c>
      <c r="F22" s="13">
        <v>8.48</v>
      </c>
      <c r="G22" s="13">
        <v>8.8000000000000007</v>
      </c>
      <c r="H22" s="35"/>
      <c r="I22" s="13">
        <v>7.7</v>
      </c>
      <c r="J22" s="13">
        <v>8.6999999999999993</v>
      </c>
      <c r="K22" s="3"/>
      <c r="L22" s="3"/>
      <c r="M22" s="23">
        <f t="shared" si="0"/>
        <v>0.4148059787418692</v>
      </c>
      <c r="N22" s="24">
        <f t="shared" ref="N22:N23" si="12">MAX(E22:L22)-MIN(E22:L22)</f>
        <v>1.1000000000000005</v>
      </c>
      <c r="O22" s="24">
        <f t="shared" ref="O22:O23" si="13">AVERAGE(E22:L22)</f>
        <v>8.4960000000000004</v>
      </c>
      <c r="Q22" s="39">
        <f t="shared" si="4"/>
        <v>0.30400000000000027</v>
      </c>
      <c r="R22" s="39">
        <f t="shared" si="7"/>
        <v>1.6000000000000014E-2</v>
      </c>
      <c r="S22" s="39">
        <f t="shared" si="8"/>
        <v>0.30400000000000027</v>
      </c>
      <c r="T22" s="39"/>
      <c r="U22" s="39">
        <f t="shared" si="10"/>
        <v>0.79600000000000026</v>
      </c>
      <c r="V22" s="39">
        <f t="shared" si="11"/>
        <v>0.20399999999999885</v>
      </c>
      <c r="W22" s="40"/>
    </row>
    <row r="23" spans="1:23" x14ac:dyDescent="0.2">
      <c r="A23" s="20"/>
      <c r="B23" s="18" t="s">
        <v>54</v>
      </c>
      <c r="C23" s="33"/>
      <c r="D23" s="12"/>
      <c r="E23" s="13">
        <v>8.8000000000000007</v>
      </c>
      <c r="F23" s="13">
        <v>8.6300000000000008</v>
      </c>
      <c r="G23" s="13">
        <v>8.7200000000000006</v>
      </c>
      <c r="H23" s="35"/>
      <c r="I23" s="13">
        <v>7.7</v>
      </c>
      <c r="J23" s="13">
        <v>8.8000000000000007</v>
      </c>
      <c r="K23" s="3"/>
      <c r="L23" s="3"/>
      <c r="M23" s="23">
        <f t="shared" si="0"/>
        <v>0.4197141884663898</v>
      </c>
      <c r="N23" s="24">
        <f t="shared" si="12"/>
        <v>1.1000000000000005</v>
      </c>
      <c r="O23" s="24">
        <f t="shared" si="13"/>
        <v>8.5300000000000011</v>
      </c>
      <c r="Q23" s="39">
        <f t="shared" si="4"/>
        <v>0.26999999999999957</v>
      </c>
      <c r="R23" s="39">
        <f t="shared" si="7"/>
        <v>9.9999999999999645E-2</v>
      </c>
      <c r="S23" s="39">
        <f t="shared" si="8"/>
        <v>0.1899999999999995</v>
      </c>
      <c r="T23" s="39"/>
      <c r="U23" s="39">
        <f t="shared" si="10"/>
        <v>0.83000000000000096</v>
      </c>
      <c r="V23" s="39">
        <f t="shared" si="11"/>
        <v>0.26999999999999957</v>
      </c>
      <c r="W23" s="40"/>
    </row>
    <row r="24" spans="1:23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1:23" x14ac:dyDescent="0.2">
      <c r="F25" s="1"/>
      <c r="G25" s="1"/>
      <c r="H25" s="1"/>
      <c r="I25" s="1"/>
      <c r="J25" s="1"/>
    </row>
    <row r="26" spans="1:23" x14ac:dyDescent="0.2">
      <c r="F26" s="1"/>
      <c r="G26" s="1"/>
      <c r="H26" s="1"/>
      <c r="I26" s="1"/>
      <c r="J26" s="1"/>
    </row>
    <row r="27" spans="1:23" x14ac:dyDescent="0.2">
      <c r="F27" s="1"/>
      <c r="G27" s="1"/>
      <c r="H27" s="1"/>
      <c r="I27" s="1"/>
      <c r="J27" s="1"/>
    </row>
    <row r="28" spans="1:23" x14ac:dyDescent="0.2">
      <c r="F28" s="1"/>
      <c r="G28" s="1"/>
      <c r="H28" s="1"/>
      <c r="I28" s="1"/>
      <c r="J28" s="1"/>
    </row>
    <row r="29" spans="1:23" x14ac:dyDescent="0.2">
      <c r="B29" s="2" t="s">
        <v>56</v>
      </c>
      <c r="F29" s="1"/>
      <c r="G29" s="1"/>
      <c r="H29" s="1"/>
      <c r="I29" s="1"/>
      <c r="J29" s="1"/>
    </row>
    <row r="30" spans="1:23" ht="32" x14ac:dyDescent="0.2">
      <c r="A30" s="3"/>
      <c r="B30" s="3"/>
      <c r="C30" s="3"/>
      <c r="D30" s="4" t="s">
        <v>20</v>
      </c>
      <c r="E30" s="5" t="str">
        <f>E2</f>
        <v>Ericsson</v>
      </c>
      <c r="F30" s="5" t="str">
        <f t="shared" ref="F30:L30" si="14">F2</f>
        <v>Huawei, HiSilicon</v>
      </c>
      <c r="G30" s="5" t="str">
        <f t="shared" si="14"/>
        <v>Qualcomm</v>
      </c>
      <c r="H30" s="5" t="str">
        <f t="shared" si="14"/>
        <v>Apple</v>
      </c>
      <c r="I30" s="5" t="str">
        <f t="shared" si="14"/>
        <v>Intel</v>
      </c>
      <c r="J30" s="5" t="str">
        <f t="shared" si="14"/>
        <v>CMCC</v>
      </c>
      <c r="K30" s="7" t="str">
        <f t="shared" si="14"/>
        <v>Company 7</v>
      </c>
      <c r="L30" s="7" t="str">
        <f t="shared" si="14"/>
        <v>Company 8</v>
      </c>
      <c r="M30" s="21" t="s">
        <v>30</v>
      </c>
      <c r="N30" s="21" t="s">
        <v>57</v>
      </c>
      <c r="O30" s="25" t="s">
        <v>58</v>
      </c>
    </row>
    <row r="31" spans="1:23" ht="64" x14ac:dyDescent="0.2">
      <c r="A31" s="6" t="s">
        <v>31</v>
      </c>
      <c r="B31" s="7" t="s">
        <v>32</v>
      </c>
      <c r="C31" s="4" t="s">
        <v>33</v>
      </c>
      <c r="D31" s="8" t="s">
        <v>34</v>
      </c>
      <c r="E31" s="9"/>
      <c r="F31" s="9"/>
      <c r="G31" s="9"/>
      <c r="H31" s="9"/>
      <c r="I31" s="9"/>
      <c r="J31" s="9"/>
      <c r="K31" s="34"/>
      <c r="L31" s="34"/>
      <c r="M31" s="21"/>
      <c r="N31" s="36" t="s">
        <v>59</v>
      </c>
      <c r="O31" s="25"/>
    </row>
    <row r="32" spans="1:23" x14ac:dyDescent="0.2">
      <c r="A32" s="4"/>
      <c r="B32" s="10" t="s">
        <v>41</v>
      </c>
      <c r="C32" s="11"/>
      <c r="D32" s="12"/>
      <c r="E32" s="12">
        <v>12.4</v>
      </c>
      <c r="F32" s="13">
        <v>11.5</v>
      </c>
      <c r="G32" s="13">
        <v>12.41</v>
      </c>
      <c r="H32" s="13">
        <v>12.5</v>
      </c>
      <c r="I32" s="13">
        <f>I4+2</f>
        <v>11.3</v>
      </c>
      <c r="J32" s="13">
        <f>J4+2</f>
        <v>11.3</v>
      </c>
      <c r="K32" s="13"/>
      <c r="L32" s="13"/>
      <c r="M32" s="24">
        <f t="shared" ref="M32:M41" si="15">AVERAGE(E32:L32)</f>
        <v>11.901666666666666</v>
      </c>
      <c r="N32" s="24">
        <v>1</v>
      </c>
      <c r="O32" s="26">
        <f>M32+N32</f>
        <v>12.901666666666666</v>
      </c>
    </row>
    <row r="33" spans="1:15" x14ac:dyDescent="0.2">
      <c r="A33" s="14"/>
      <c r="B33" s="10" t="s">
        <v>42</v>
      </c>
      <c r="C33" s="15"/>
      <c r="D33" s="12"/>
      <c r="E33" s="12">
        <v>12.5</v>
      </c>
      <c r="F33" s="13">
        <v>11.85</v>
      </c>
      <c r="G33" s="13">
        <v>12.55</v>
      </c>
      <c r="H33" s="13">
        <v>12.8</v>
      </c>
      <c r="I33" s="13">
        <f t="shared" ref="I33:J39" si="16">I5+2</f>
        <v>11.4</v>
      </c>
      <c r="J33" s="13">
        <f t="shared" si="16"/>
        <v>11.5</v>
      </c>
      <c r="K33" s="13"/>
      <c r="L33" s="13"/>
      <c r="M33" s="24">
        <f t="shared" si="15"/>
        <v>12.1</v>
      </c>
      <c r="N33" s="24">
        <v>1</v>
      </c>
      <c r="O33" s="26">
        <f t="shared" ref="O33:O41" si="17">M33+N33</f>
        <v>13.1</v>
      </c>
    </row>
    <row r="34" spans="1:15" ht="16" x14ac:dyDescent="0.2">
      <c r="A34" s="14"/>
      <c r="B34" s="10" t="s">
        <v>43</v>
      </c>
      <c r="C34" s="16" t="s">
        <v>44</v>
      </c>
      <c r="D34" s="12"/>
      <c r="E34" s="12">
        <v>12.5</v>
      </c>
      <c r="F34" s="13">
        <v>12.61</v>
      </c>
      <c r="G34" s="13">
        <v>12.87</v>
      </c>
      <c r="H34" s="13">
        <v>13.4</v>
      </c>
      <c r="I34" s="13">
        <f t="shared" si="16"/>
        <v>11.4</v>
      </c>
      <c r="J34" s="13">
        <f t="shared" si="16"/>
        <v>11.9</v>
      </c>
      <c r="K34" s="13"/>
      <c r="L34" s="13"/>
      <c r="M34" s="24">
        <f t="shared" si="15"/>
        <v>12.446666666666665</v>
      </c>
      <c r="N34" s="24">
        <v>1</v>
      </c>
      <c r="O34" s="26">
        <f t="shared" si="17"/>
        <v>13.446666666666665</v>
      </c>
    </row>
    <row r="35" spans="1:15" x14ac:dyDescent="0.2">
      <c r="A35" s="14" t="s">
        <v>45</v>
      </c>
      <c r="B35" s="10" t="s">
        <v>46</v>
      </c>
      <c r="C35" s="17" t="s">
        <v>47</v>
      </c>
      <c r="D35" s="12"/>
      <c r="E35" s="12">
        <v>12.9</v>
      </c>
      <c r="F35" s="13">
        <v>13.15</v>
      </c>
      <c r="G35" s="13">
        <v>13.09</v>
      </c>
      <c r="H35" s="13">
        <v>14</v>
      </c>
      <c r="I35" s="13">
        <f t="shared" si="16"/>
        <v>11.5</v>
      </c>
      <c r="J35" s="13">
        <f t="shared" si="16"/>
        <v>12.5</v>
      </c>
      <c r="K35" s="13"/>
      <c r="L35" s="13"/>
      <c r="M35" s="24">
        <f t="shared" si="15"/>
        <v>12.856666666666667</v>
      </c>
      <c r="N35" s="24">
        <v>1</v>
      </c>
      <c r="O35" s="26">
        <f t="shared" si="17"/>
        <v>13.856666666666667</v>
      </c>
    </row>
    <row r="36" spans="1:15" x14ac:dyDescent="0.2">
      <c r="A36" s="14"/>
      <c r="B36" s="18" t="s">
        <v>48</v>
      </c>
      <c r="C36" s="17" t="s">
        <v>49</v>
      </c>
      <c r="D36" s="12"/>
      <c r="E36" s="12">
        <v>12.9</v>
      </c>
      <c r="F36" s="13">
        <v>13.53</v>
      </c>
      <c r="G36" s="13">
        <v>13.18</v>
      </c>
      <c r="H36" s="13">
        <v>14.3</v>
      </c>
      <c r="I36" s="13">
        <f t="shared" si="16"/>
        <v>11.6</v>
      </c>
      <c r="J36" s="13">
        <f t="shared" si="16"/>
        <v>12.6</v>
      </c>
      <c r="K36" s="13"/>
      <c r="L36" s="13"/>
      <c r="M36" s="24">
        <f t="shared" si="15"/>
        <v>13.018333333333331</v>
      </c>
      <c r="N36" s="24">
        <v>1</v>
      </c>
      <c r="O36" s="26">
        <f t="shared" si="17"/>
        <v>14.018333333333331</v>
      </c>
    </row>
    <row r="37" spans="1:15" x14ac:dyDescent="0.2">
      <c r="A37" s="14"/>
      <c r="B37" s="18" t="s">
        <v>50</v>
      </c>
      <c r="C37" s="15"/>
      <c r="D37" s="12"/>
      <c r="E37" s="12">
        <v>13.1</v>
      </c>
      <c r="F37" s="13">
        <v>14.02</v>
      </c>
      <c r="G37" s="13">
        <v>13.45</v>
      </c>
      <c r="H37" s="41">
        <v>14.8</v>
      </c>
      <c r="I37" s="13">
        <f t="shared" si="16"/>
        <v>11.6</v>
      </c>
      <c r="J37" s="13">
        <f t="shared" si="16"/>
        <v>12.2</v>
      </c>
      <c r="K37" s="13"/>
      <c r="L37" s="13"/>
      <c r="M37" s="24">
        <f>AVERAGE(E37:G37,I37:J37)</f>
        <v>12.873999999999999</v>
      </c>
      <c r="N37" s="24">
        <v>1</v>
      </c>
      <c r="O37" s="26">
        <f t="shared" si="17"/>
        <v>13.873999999999999</v>
      </c>
    </row>
    <row r="38" spans="1:15" x14ac:dyDescent="0.2">
      <c r="A38" s="14"/>
      <c r="B38" s="18" t="s">
        <v>51</v>
      </c>
      <c r="C38" s="14"/>
      <c r="D38" s="19"/>
      <c r="E38" s="12">
        <v>13</v>
      </c>
      <c r="F38" s="13">
        <v>13.94</v>
      </c>
      <c r="G38" s="13">
        <v>13.44</v>
      </c>
      <c r="H38" s="41">
        <v>14.8</v>
      </c>
      <c r="I38" s="13">
        <f t="shared" si="16"/>
        <v>11.6</v>
      </c>
      <c r="J38" s="13">
        <f t="shared" si="16"/>
        <v>12.9</v>
      </c>
      <c r="K38" s="3"/>
      <c r="L38" s="3"/>
      <c r="M38" s="24">
        <f t="shared" ref="M38:M39" si="18">AVERAGE(E38:G38,I38:J38)</f>
        <v>12.975999999999999</v>
      </c>
      <c r="N38" s="24">
        <v>1</v>
      </c>
      <c r="O38" s="26">
        <f t="shared" si="17"/>
        <v>13.975999999999999</v>
      </c>
    </row>
    <row r="39" spans="1:15" x14ac:dyDescent="0.2">
      <c r="A39" s="14"/>
      <c r="B39" s="18" t="s">
        <v>52</v>
      </c>
      <c r="C39" s="14"/>
      <c r="D39" s="19"/>
      <c r="E39" s="12">
        <v>13</v>
      </c>
      <c r="F39" s="13">
        <v>14.02</v>
      </c>
      <c r="G39" s="13">
        <v>13.42</v>
      </c>
      <c r="H39" s="41">
        <v>14.9</v>
      </c>
      <c r="I39" s="13">
        <f t="shared" si="16"/>
        <v>11.7</v>
      </c>
      <c r="J39" s="13">
        <f t="shared" si="16"/>
        <v>13</v>
      </c>
      <c r="K39" s="3"/>
      <c r="L39" s="3"/>
      <c r="M39" s="24">
        <f t="shared" si="18"/>
        <v>13.028</v>
      </c>
      <c r="N39" s="24">
        <v>1</v>
      </c>
      <c r="O39" s="26">
        <f t="shared" si="17"/>
        <v>14.028</v>
      </c>
    </row>
    <row r="40" spans="1:15" x14ac:dyDescent="0.2">
      <c r="A40" s="14">
        <v>12.9</v>
      </c>
      <c r="B40" s="18" t="s">
        <v>53</v>
      </c>
      <c r="C40" s="27"/>
      <c r="D40" s="12"/>
      <c r="E40" s="12">
        <v>12.8</v>
      </c>
      <c r="F40" s="13">
        <v>13.8</v>
      </c>
      <c r="G40" s="13">
        <v>13.19</v>
      </c>
      <c r="H40" s="13"/>
      <c r="I40" s="13">
        <v>11.4</v>
      </c>
      <c r="J40" s="13">
        <v>12.9</v>
      </c>
      <c r="K40" s="13"/>
      <c r="L40" s="13"/>
      <c r="M40" s="24">
        <f t="shared" si="15"/>
        <v>12.818000000000001</v>
      </c>
      <c r="N40" s="24">
        <v>1</v>
      </c>
      <c r="O40" s="26">
        <f t="shared" si="17"/>
        <v>13.818000000000001</v>
      </c>
    </row>
    <row r="41" spans="1:15" x14ac:dyDescent="0.2">
      <c r="A41" s="20"/>
      <c r="B41" s="18" t="s">
        <v>54</v>
      </c>
      <c r="C41" s="28"/>
      <c r="D41" s="12"/>
      <c r="E41" s="12">
        <v>12.9</v>
      </c>
      <c r="F41" s="13">
        <v>13.9</v>
      </c>
      <c r="G41" s="13">
        <v>13.06</v>
      </c>
      <c r="H41" s="13"/>
      <c r="I41" s="13">
        <v>11.5</v>
      </c>
      <c r="J41" s="13">
        <v>12.9</v>
      </c>
      <c r="K41" s="13"/>
      <c r="L41" s="13"/>
      <c r="M41" s="24">
        <f t="shared" si="15"/>
        <v>12.852</v>
      </c>
      <c r="N41" s="24">
        <v>1</v>
      </c>
      <c r="O41" s="26">
        <f t="shared" si="17"/>
        <v>13.852</v>
      </c>
    </row>
    <row r="42" spans="1:15" x14ac:dyDescent="0.2">
      <c r="A42" s="4"/>
      <c r="B42" s="10" t="s">
        <v>41</v>
      </c>
      <c r="C42" s="11"/>
      <c r="D42" s="12"/>
      <c r="E42" s="12">
        <v>10</v>
      </c>
      <c r="F42" s="13">
        <v>8.83</v>
      </c>
      <c r="G42" s="13">
        <v>10.16</v>
      </c>
      <c r="H42" s="13">
        <v>9.8000000000000007</v>
      </c>
      <c r="I42" s="13">
        <f t="shared" ref="I42:J42" si="19">I14+2</f>
        <v>9.3000000000000007</v>
      </c>
      <c r="J42" s="13">
        <f t="shared" si="19"/>
        <v>8.8000000000000007</v>
      </c>
      <c r="K42" s="13"/>
      <c r="L42" s="13"/>
      <c r="M42" s="24">
        <f t="shared" ref="M42:M51" si="20">AVERAGE(E42:L42)</f>
        <v>9.4816666666666674</v>
      </c>
      <c r="N42" s="24">
        <v>1</v>
      </c>
      <c r="O42" s="26">
        <f t="shared" ref="O42:O51" si="21">M42+N42</f>
        <v>10.481666666666667</v>
      </c>
    </row>
    <row r="43" spans="1:15" x14ac:dyDescent="0.2">
      <c r="A43" s="14"/>
      <c r="B43" s="10" t="s">
        <v>42</v>
      </c>
      <c r="C43" s="15"/>
      <c r="D43" s="12"/>
      <c r="E43" s="12">
        <v>10</v>
      </c>
      <c r="F43" s="13">
        <v>9.19</v>
      </c>
      <c r="G43" s="13">
        <v>10.54</v>
      </c>
      <c r="H43" s="13">
        <v>10.1</v>
      </c>
      <c r="I43" s="13">
        <f t="shared" ref="I43:J43" si="22">I15+2</f>
        <v>9.4</v>
      </c>
      <c r="J43" s="13">
        <f t="shared" si="22"/>
        <v>9.1</v>
      </c>
      <c r="K43" s="13"/>
      <c r="L43" s="13"/>
      <c r="M43" s="24">
        <f t="shared" si="20"/>
        <v>9.7216666666666658</v>
      </c>
      <c r="N43" s="24">
        <v>1</v>
      </c>
      <c r="O43" s="26">
        <f t="shared" si="21"/>
        <v>10.721666666666666</v>
      </c>
    </row>
    <row r="44" spans="1:15" ht="16" x14ac:dyDescent="0.2">
      <c r="A44" s="14"/>
      <c r="B44" s="10" t="s">
        <v>43</v>
      </c>
      <c r="C44" s="16" t="s">
        <v>44</v>
      </c>
      <c r="D44" s="12"/>
      <c r="E44" s="12">
        <v>10</v>
      </c>
      <c r="F44" s="13">
        <v>9.8699999999999992</v>
      </c>
      <c r="G44" s="13">
        <v>10.96</v>
      </c>
      <c r="H44" s="13">
        <v>10.5</v>
      </c>
      <c r="I44" s="13">
        <f t="shared" ref="I44:J44" si="23">I16+2</f>
        <v>9.5</v>
      </c>
      <c r="J44" s="13">
        <f t="shared" si="23"/>
        <v>9.6999999999999993</v>
      </c>
      <c r="K44" s="13"/>
      <c r="L44" s="13"/>
      <c r="M44" s="24">
        <f t="shared" si="20"/>
        <v>10.088333333333333</v>
      </c>
      <c r="N44" s="24">
        <v>1</v>
      </c>
      <c r="O44" s="26">
        <f t="shared" si="21"/>
        <v>11.088333333333333</v>
      </c>
    </row>
    <row r="45" spans="1:15" x14ac:dyDescent="0.2">
      <c r="A45" s="14" t="s">
        <v>55</v>
      </c>
      <c r="B45" s="10" t="s">
        <v>46</v>
      </c>
      <c r="C45" s="17" t="s">
        <v>47</v>
      </c>
      <c r="D45" s="12"/>
      <c r="E45" s="12">
        <v>10.4</v>
      </c>
      <c r="F45" s="13">
        <v>10.39</v>
      </c>
      <c r="G45" s="13">
        <v>11.17</v>
      </c>
      <c r="H45" s="13">
        <v>11.1</v>
      </c>
      <c r="I45" s="13">
        <f t="shared" ref="I45:J45" si="24">I17+2</f>
        <v>9.6</v>
      </c>
      <c r="J45" s="13">
        <f t="shared" si="24"/>
        <v>10.4</v>
      </c>
      <c r="K45" s="13"/>
      <c r="L45" s="13"/>
      <c r="M45" s="24">
        <f t="shared" si="20"/>
        <v>10.51</v>
      </c>
      <c r="N45" s="24">
        <v>1</v>
      </c>
      <c r="O45" s="26">
        <f t="shared" si="21"/>
        <v>11.51</v>
      </c>
    </row>
    <row r="46" spans="1:15" x14ac:dyDescent="0.2">
      <c r="A46" s="14"/>
      <c r="B46" s="18" t="s">
        <v>48</v>
      </c>
      <c r="C46" s="17" t="s">
        <v>49</v>
      </c>
      <c r="D46" s="12"/>
      <c r="E46" s="12">
        <v>10.3</v>
      </c>
      <c r="F46" s="13">
        <v>10.63</v>
      </c>
      <c r="G46" s="13">
        <v>11.27</v>
      </c>
      <c r="H46" s="13">
        <v>11.2</v>
      </c>
      <c r="I46" s="13">
        <f t="shared" ref="I46:J46" si="25">I18+2</f>
        <v>9.6</v>
      </c>
      <c r="J46" s="13">
        <f t="shared" si="25"/>
        <v>10.5</v>
      </c>
      <c r="K46" s="13"/>
      <c r="L46" s="13"/>
      <c r="M46" s="24">
        <f t="shared" si="20"/>
        <v>10.583333333333334</v>
      </c>
      <c r="N46" s="24">
        <v>1</v>
      </c>
      <c r="O46" s="26">
        <f t="shared" si="21"/>
        <v>11.583333333333334</v>
      </c>
    </row>
    <row r="47" spans="1:15" x14ac:dyDescent="0.2">
      <c r="A47" s="14"/>
      <c r="B47" s="18" t="s">
        <v>50</v>
      </c>
      <c r="C47" s="15"/>
      <c r="D47" s="12"/>
      <c r="E47" s="12">
        <v>10.4</v>
      </c>
      <c r="F47" s="13">
        <v>11.29</v>
      </c>
      <c r="G47" s="13">
        <v>11.47</v>
      </c>
      <c r="H47" s="13">
        <v>11.8</v>
      </c>
      <c r="I47" s="13">
        <f t="shared" ref="I47:J47" si="26">I19+2</f>
        <v>9.6999999999999993</v>
      </c>
      <c r="J47" s="13">
        <f t="shared" si="26"/>
        <v>10</v>
      </c>
      <c r="K47" s="13"/>
      <c r="L47" s="13"/>
      <c r="M47" s="24">
        <f t="shared" si="20"/>
        <v>10.776666666666666</v>
      </c>
      <c r="N47" s="24">
        <v>1</v>
      </c>
      <c r="O47" s="26">
        <f t="shared" si="21"/>
        <v>11.776666666666666</v>
      </c>
    </row>
    <row r="48" spans="1:15" x14ac:dyDescent="0.2">
      <c r="A48" s="14"/>
      <c r="B48" s="18" t="s">
        <v>51</v>
      </c>
      <c r="C48" s="14"/>
      <c r="D48" s="19"/>
      <c r="E48" s="12">
        <v>10.4</v>
      </c>
      <c r="F48" s="13">
        <v>11.2</v>
      </c>
      <c r="G48" s="13">
        <v>11.47</v>
      </c>
      <c r="H48" s="13">
        <v>11.8</v>
      </c>
      <c r="I48" s="13">
        <f t="shared" ref="I48:J48" si="27">I20+2</f>
        <v>9.6</v>
      </c>
      <c r="J48" s="13">
        <f t="shared" si="27"/>
        <v>10.8</v>
      </c>
      <c r="K48" s="3"/>
      <c r="L48" s="3"/>
      <c r="M48" s="24">
        <f t="shared" si="20"/>
        <v>10.878333333333336</v>
      </c>
      <c r="N48" s="24">
        <v>1</v>
      </c>
      <c r="O48" s="26">
        <f t="shared" si="21"/>
        <v>11.878333333333336</v>
      </c>
    </row>
    <row r="49" spans="1:15" x14ac:dyDescent="0.2">
      <c r="A49" s="14"/>
      <c r="B49" s="18" t="s">
        <v>52</v>
      </c>
      <c r="C49" s="14"/>
      <c r="D49" s="19"/>
      <c r="E49" s="12">
        <v>10.4</v>
      </c>
      <c r="F49" s="13">
        <v>11.31</v>
      </c>
      <c r="G49" s="13">
        <v>11.48</v>
      </c>
      <c r="H49" s="13">
        <v>11.9</v>
      </c>
      <c r="I49" s="13">
        <f t="shared" ref="I49:J49" si="28">I21+2</f>
        <v>9.6999999999999993</v>
      </c>
      <c r="J49" s="13">
        <f t="shared" si="28"/>
        <v>10.9</v>
      </c>
      <c r="K49" s="3"/>
      <c r="L49" s="3"/>
      <c r="M49" s="24">
        <f t="shared" si="20"/>
        <v>10.948333333333332</v>
      </c>
      <c r="N49" s="24">
        <v>1</v>
      </c>
      <c r="O49" s="26">
        <f t="shared" si="21"/>
        <v>11.948333333333332</v>
      </c>
    </row>
    <row r="50" spans="1:15" x14ac:dyDescent="0.2">
      <c r="A50" s="14"/>
      <c r="B50" s="18" t="s">
        <v>53</v>
      </c>
      <c r="C50" s="27"/>
      <c r="D50" s="12"/>
      <c r="E50" s="12">
        <v>10.8</v>
      </c>
      <c r="F50" s="13">
        <v>10.98</v>
      </c>
      <c r="G50" s="13">
        <v>11.3</v>
      </c>
      <c r="H50" s="13"/>
      <c r="I50" s="13">
        <v>9.6999999999999993</v>
      </c>
      <c r="J50" s="13">
        <v>10.7</v>
      </c>
      <c r="K50" s="13"/>
      <c r="L50" s="13"/>
      <c r="M50" s="24">
        <f t="shared" si="20"/>
        <v>10.696000000000002</v>
      </c>
      <c r="N50" s="24">
        <v>1</v>
      </c>
      <c r="O50" s="26">
        <f t="shared" si="21"/>
        <v>11.696000000000002</v>
      </c>
    </row>
    <row r="51" spans="1:15" x14ac:dyDescent="0.2">
      <c r="A51" s="20"/>
      <c r="B51" s="18" t="s">
        <v>54</v>
      </c>
      <c r="C51" s="28"/>
      <c r="D51" s="12"/>
      <c r="E51" s="12">
        <v>10.8</v>
      </c>
      <c r="F51" s="13">
        <v>11.13</v>
      </c>
      <c r="G51" s="13">
        <v>11.22</v>
      </c>
      <c r="H51" s="13"/>
      <c r="I51" s="13">
        <v>9.6999999999999993</v>
      </c>
      <c r="J51" s="13">
        <v>10.8</v>
      </c>
      <c r="K51" s="13"/>
      <c r="L51" s="13"/>
      <c r="M51" s="24">
        <f t="shared" si="20"/>
        <v>10.729999999999999</v>
      </c>
      <c r="N51" s="24">
        <v>1</v>
      </c>
      <c r="O51" s="26">
        <f t="shared" si="21"/>
        <v>11.729999999999999</v>
      </c>
    </row>
  </sheetData>
  <conditionalFormatting sqref="N4:N23">
    <cfRule type="cellIs" dxfId="4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58"/>
  <sheetViews>
    <sheetView zoomScale="140" zoomScaleNormal="140" workbookViewId="0">
      <selection activeCell="D28" sqref="D28"/>
    </sheetView>
  </sheetViews>
  <sheetFormatPr baseColWidth="10" defaultColWidth="8.6640625" defaultRowHeight="15" x14ac:dyDescent="0.2"/>
  <cols>
    <col min="1" max="2" width="15" customWidth="1"/>
    <col min="3" max="4" width="15.33203125" customWidth="1"/>
    <col min="5" max="6" width="12.6640625" customWidth="1"/>
    <col min="7" max="7" width="12.6640625" style="1" customWidth="1"/>
    <col min="8" max="18" width="12.6640625" customWidth="1"/>
  </cols>
  <sheetData>
    <row r="1" spans="1:23" x14ac:dyDescent="0.2">
      <c r="B1" s="2" t="s">
        <v>19</v>
      </c>
      <c r="C1" s="2"/>
      <c r="D1" s="2"/>
      <c r="E1" s="1"/>
      <c r="F1" s="1"/>
      <c r="H1" s="1"/>
      <c r="I1" s="1"/>
      <c r="J1" s="1"/>
    </row>
    <row r="2" spans="1:23" ht="32" x14ac:dyDescent="0.2">
      <c r="A2" s="3"/>
      <c r="B2" s="3"/>
      <c r="C2" s="3"/>
      <c r="D2" s="4" t="s">
        <v>20</v>
      </c>
      <c r="E2" s="5" t="s">
        <v>6</v>
      </c>
      <c r="F2" s="5" t="s">
        <v>21</v>
      </c>
      <c r="G2" s="5" t="s">
        <v>22</v>
      </c>
      <c r="H2" s="5" t="s">
        <v>25</v>
      </c>
      <c r="I2" s="5" t="s">
        <v>23</v>
      </c>
      <c r="J2" s="5" t="s">
        <v>24</v>
      </c>
      <c r="K2" s="7" t="s">
        <v>26</v>
      </c>
      <c r="L2" s="7" t="s">
        <v>27</v>
      </c>
      <c r="M2" s="21" t="s">
        <v>28</v>
      </c>
      <c r="N2" s="21" t="s">
        <v>29</v>
      </c>
      <c r="O2" s="21" t="s">
        <v>30</v>
      </c>
      <c r="Q2" s="5" t="s">
        <v>6</v>
      </c>
      <c r="R2" s="5" t="s">
        <v>21</v>
      </c>
      <c r="S2" s="5" t="s">
        <v>22</v>
      </c>
      <c r="T2" s="5" t="s">
        <v>25</v>
      </c>
      <c r="U2" s="5" t="s">
        <v>23</v>
      </c>
      <c r="V2" s="5" t="s">
        <v>24</v>
      </c>
    </row>
    <row r="3" spans="1:23" ht="32" x14ac:dyDescent="0.2">
      <c r="A3" s="6" t="s">
        <v>31</v>
      </c>
      <c r="B3" s="7" t="s">
        <v>32</v>
      </c>
      <c r="C3" s="4" t="s">
        <v>33</v>
      </c>
      <c r="D3" s="8" t="s">
        <v>34</v>
      </c>
      <c r="E3" s="9" t="s">
        <v>60</v>
      </c>
      <c r="F3" s="5" t="s">
        <v>61</v>
      </c>
      <c r="G3" s="5" t="s">
        <v>62</v>
      </c>
      <c r="H3" s="5" t="s">
        <v>63</v>
      </c>
      <c r="I3" s="5" t="s">
        <v>38</v>
      </c>
      <c r="J3" s="5" t="s">
        <v>64</v>
      </c>
      <c r="K3" s="7"/>
      <c r="L3" s="7"/>
      <c r="M3" s="22"/>
      <c r="N3" s="21"/>
      <c r="O3" s="21"/>
    </row>
    <row r="4" spans="1:23" x14ac:dyDescent="0.2">
      <c r="A4" s="4"/>
      <c r="B4" s="10" t="s">
        <v>41</v>
      </c>
      <c r="C4" s="11"/>
      <c r="D4" s="12"/>
      <c r="E4" s="13">
        <v>10.9</v>
      </c>
      <c r="F4" s="13">
        <v>9.16</v>
      </c>
      <c r="G4" s="13">
        <v>11.05</v>
      </c>
      <c r="H4" s="13">
        <v>9.3000000000000007</v>
      </c>
      <c r="I4" s="13">
        <v>10.9</v>
      </c>
      <c r="J4" s="13">
        <v>9.8000000000000007</v>
      </c>
      <c r="K4" s="13"/>
      <c r="L4" s="13"/>
      <c r="M4" s="23">
        <f t="shared" ref="M4:M27" si="0">_xlfn.STDEV.P(E4:L4)</f>
        <v>0.79085923736992125</v>
      </c>
      <c r="N4" s="24">
        <f t="shared" ref="N4:N27" si="1">MAX(E4:L4)-MIN(E4:L4)</f>
        <v>1.8900000000000006</v>
      </c>
      <c r="O4" s="24">
        <f t="shared" ref="O4:O27" si="2">AVERAGE(E4:L4)</f>
        <v>10.185</v>
      </c>
      <c r="Q4" s="39">
        <f>ABS($O4-E4)</f>
        <v>0.71499999999999986</v>
      </c>
      <c r="R4" s="39">
        <f t="shared" ref="R4:V19" si="3">ABS($O4-F4)</f>
        <v>1.0250000000000004</v>
      </c>
      <c r="S4" s="39">
        <f t="shared" si="3"/>
        <v>0.86500000000000021</v>
      </c>
      <c r="T4" s="39">
        <f t="shared" si="3"/>
        <v>0.88499999999999979</v>
      </c>
      <c r="U4" s="39">
        <f t="shared" si="3"/>
        <v>0.71499999999999986</v>
      </c>
      <c r="V4" s="39">
        <f t="shared" si="3"/>
        <v>0.38499999999999979</v>
      </c>
      <c r="W4" s="40"/>
    </row>
    <row r="5" spans="1:23" x14ac:dyDescent="0.2">
      <c r="A5" s="14"/>
      <c r="B5" s="10" t="s">
        <v>42</v>
      </c>
      <c r="C5" s="15"/>
      <c r="D5" s="12"/>
      <c r="E5" s="13">
        <v>11.4</v>
      </c>
      <c r="F5" s="13">
        <v>9.35</v>
      </c>
      <c r="G5" s="13">
        <v>11.74</v>
      </c>
      <c r="H5" s="13">
        <v>9.6999999999999993</v>
      </c>
      <c r="I5" s="35">
        <v>11</v>
      </c>
      <c r="J5" s="13">
        <v>9.8000000000000007</v>
      </c>
      <c r="K5" s="13"/>
      <c r="L5" s="13"/>
      <c r="M5" s="23">
        <f t="shared" si="0"/>
        <v>0.91743149910800204</v>
      </c>
      <c r="N5" s="24">
        <f t="shared" si="1"/>
        <v>2.3900000000000006</v>
      </c>
      <c r="O5" s="24">
        <f t="shared" si="2"/>
        <v>10.498333333333333</v>
      </c>
      <c r="Q5" s="39">
        <f t="shared" ref="Q5:Q27" si="4">ABS($O5-E5)</f>
        <v>0.90166666666666728</v>
      </c>
      <c r="R5" s="39">
        <f t="shared" si="3"/>
        <v>1.1483333333333334</v>
      </c>
      <c r="S5" s="39">
        <f t="shared" si="3"/>
        <v>1.2416666666666671</v>
      </c>
      <c r="T5" s="39">
        <f t="shared" si="3"/>
        <v>0.79833333333333378</v>
      </c>
      <c r="U5" s="39">
        <f t="shared" si="3"/>
        <v>0.50166666666666693</v>
      </c>
      <c r="V5" s="39">
        <f t="shared" si="3"/>
        <v>0.69833333333333236</v>
      </c>
      <c r="W5" s="40"/>
    </row>
    <row r="6" spans="1:23" ht="16" x14ac:dyDescent="0.2">
      <c r="A6" s="14"/>
      <c r="B6" s="10" t="s">
        <v>43</v>
      </c>
      <c r="C6" s="16" t="s">
        <v>44</v>
      </c>
      <c r="D6" s="12"/>
      <c r="E6" s="13">
        <v>11.5</v>
      </c>
      <c r="F6" s="13">
        <v>9.86</v>
      </c>
      <c r="G6" s="13">
        <v>11.5</v>
      </c>
      <c r="H6" s="13">
        <v>9.6</v>
      </c>
      <c r="I6" s="35">
        <v>11.5</v>
      </c>
      <c r="J6" s="13">
        <v>9.9</v>
      </c>
      <c r="K6" s="13"/>
      <c r="L6" s="13"/>
      <c r="M6" s="23">
        <f t="shared" si="0"/>
        <v>0.86181333374590019</v>
      </c>
      <c r="N6" s="24">
        <f t="shared" si="1"/>
        <v>1.9000000000000004</v>
      </c>
      <c r="O6" s="24">
        <f t="shared" si="2"/>
        <v>10.643333333333333</v>
      </c>
      <c r="Q6" s="39">
        <f t="shared" si="4"/>
        <v>0.85666666666666735</v>
      </c>
      <c r="R6" s="39">
        <f t="shared" si="3"/>
        <v>0.78333333333333321</v>
      </c>
      <c r="S6" s="39">
        <f t="shared" si="3"/>
        <v>0.85666666666666735</v>
      </c>
      <c r="T6" s="39">
        <f t="shared" si="3"/>
        <v>1.043333333333333</v>
      </c>
      <c r="U6" s="39">
        <f t="shared" si="3"/>
        <v>0.85666666666666735</v>
      </c>
      <c r="V6" s="39">
        <f t="shared" si="3"/>
        <v>0.74333333333333229</v>
      </c>
      <c r="W6" s="40"/>
    </row>
    <row r="7" spans="1:23" x14ac:dyDescent="0.2">
      <c r="A7" s="14"/>
      <c r="B7" s="10" t="s">
        <v>46</v>
      </c>
      <c r="C7" s="17" t="s">
        <v>47</v>
      </c>
      <c r="D7" s="12"/>
      <c r="E7" s="13">
        <v>11.4</v>
      </c>
      <c r="F7" s="13">
        <v>9.76</v>
      </c>
      <c r="G7" s="13">
        <v>11.29</v>
      </c>
      <c r="H7" s="13">
        <v>9.9</v>
      </c>
      <c r="I7" s="35">
        <v>11.3</v>
      </c>
      <c r="J7" s="13">
        <v>9.9</v>
      </c>
      <c r="K7" s="13"/>
      <c r="L7" s="13"/>
      <c r="M7" s="23">
        <f t="shared" si="0"/>
        <v>0.74063973848438769</v>
      </c>
      <c r="N7" s="24">
        <f t="shared" si="1"/>
        <v>1.6400000000000006</v>
      </c>
      <c r="O7" s="24">
        <f t="shared" si="2"/>
        <v>10.591666666666667</v>
      </c>
      <c r="Q7" s="39">
        <f t="shared" si="4"/>
        <v>0.80833333333333357</v>
      </c>
      <c r="R7" s="39">
        <f t="shared" si="3"/>
        <v>0.831666666666667</v>
      </c>
      <c r="S7" s="39">
        <f t="shared" si="3"/>
        <v>0.69833333333333236</v>
      </c>
      <c r="T7" s="39">
        <f t="shared" si="3"/>
        <v>0.69166666666666643</v>
      </c>
      <c r="U7" s="39">
        <f t="shared" si="3"/>
        <v>0.70833333333333393</v>
      </c>
      <c r="V7" s="39">
        <f t="shared" si="3"/>
        <v>0.69166666666666643</v>
      </c>
      <c r="W7" s="40"/>
    </row>
    <row r="8" spans="1:23" x14ac:dyDescent="0.2">
      <c r="A8" s="14"/>
      <c r="B8" s="18" t="s">
        <v>48</v>
      </c>
      <c r="C8" s="17" t="s">
        <v>49</v>
      </c>
      <c r="D8" s="12"/>
      <c r="E8" s="13">
        <v>11.5</v>
      </c>
      <c r="F8" s="13">
        <v>10.15</v>
      </c>
      <c r="G8" s="13">
        <v>11.55</v>
      </c>
      <c r="H8" s="13">
        <v>10.6</v>
      </c>
      <c r="I8" s="35">
        <v>11.7</v>
      </c>
      <c r="J8" s="13">
        <v>9.9</v>
      </c>
      <c r="K8" s="13"/>
      <c r="L8" s="13"/>
      <c r="M8" s="23">
        <f t="shared" si="0"/>
        <v>0.71589105316381751</v>
      </c>
      <c r="N8" s="24">
        <f t="shared" si="1"/>
        <v>1.7999999999999989</v>
      </c>
      <c r="O8" s="24">
        <f t="shared" si="2"/>
        <v>10.9</v>
      </c>
      <c r="Q8" s="39">
        <f t="shared" si="4"/>
        <v>0.59999999999999964</v>
      </c>
      <c r="R8" s="39">
        <f t="shared" si="3"/>
        <v>0.75</v>
      </c>
      <c r="S8" s="39">
        <f t="shared" si="3"/>
        <v>0.65000000000000036</v>
      </c>
      <c r="T8" s="39">
        <f t="shared" si="3"/>
        <v>0.30000000000000071</v>
      </c>
      <c r="U8" s="39">
        <f t="shared" si="3"/>
        <v>0.79999999999999893</v>
      </c>
      <c r="V8" s="39">
        <f t="shared" si="3"/>
        <v>1</v>
      </c>
      <c r="W8" s="40"/>
    </row>
    <row r="9" spans="1:23" x14ac:dyDescent="0.2">
      <c r="A9" s="14" t="s">
        <v>45</v>
      </c>
      <c r="B9" s="18" t="s">
        <v>50</v>
      </c>
      <c r="C9" s="15"/>
      <c r="D9" s="12"/>
      <c r="E9" s="13">
        <v>11.7</v>
      </c>
      <c r="F9" s="13">
        <v>10.66</v>
      </c>
      <c r="G9" s="13">
        <v>11.81</v>
      </c>
      <c r="H9" s="13">
        <v>10.5</v>
      </c>
      <c r="I9" s="35">
        <v>12.1</v>
      </c>
      <c r="J9" s="13">
        <v>10.199999999999999</v>
      </c>
      <c r="K9" s="13"/>
      <c r="L9" s="13"/>
      <c r="M9" s="23">
        <f t="shared" si="0"/>
        <v>0.73085376254229018</v>
      </c>
      <c r="N9" s="24">
        <f t="shared" si="1"/>
        <v>1.9000000000000004</v>
      </c>
      <c r="O9" s="24">
        <f t="shared" si="2"/>
        <v>11.161666666666667</v>
      </c>
      <c r="Q9" s="39">
        <f t="shared" si="4"/>
        <v>0.53833333333333222</v>
      </c>
      <c r="R9" s="39">
        <f t="shared" si="3"/>
        <v>0.50166666666666693</v>
      </c>
      <c r="S9" s="39">
        <f t="shared" si="3"/>
        <v>0.64833333333333343</v>
      </c>
      <c r="T9" s="39">
        <f t="shared" si="3"/>
        <v>0.66166666666666707</v>
      </c>
      <c r="U9" s="39">
        <f t="shared" si="3"/>
        <v>0.93833333333333258</v>
      </c>
      <c r="V9" s="39">
        <f t="shared" si="3"/>
        <v>0.96166666666666778</v>
      </c>
      <c r="W9" s="40"/>
    </row>
    <row r="10" spans="1:23" x14ac:dyDescent="0.2">
      <c r="A10" s="14"/>
      <c r="B10" s="18" t="s">
        <v>51</v>
      </c>
      <c r="C10" s="14"/>
      <c r="D10" s="19"/>
      <c r="E10" s="13">
        <v>11.7</v>
      </c>
      <c r="F10" s="13">
        <v>11.06</v>
      </c>
      <c r="G10" s="13">
        <v>11.91</v>
      </c>
      <c r="H10" s="13">
        <v>11.1</v>
      </c>
      <c r="I10" s="35">
        <v>12.6</v>
      </c>
      <c r="J10" s="13">
        <v>10.199999999999999</v>
      </c>
      <c r="K10" s="3"/>
      <c r="L10" s="3"/>
      <c r="M10" s="23">
        <f t="shared" si="0"/>
        <v>0.75618376661291065</v>
      </c>
      <c r="N10" s="24">
        <f t="shared" si="1"/>
        <v>2.4000000000000004</v>
      </c>
      <c r="O10" s="24">
        <f t="shared" si="2"/>
        <v>11.428333333333335</v>
      </c>
      <c r="Q10" s="39">
        <f t="shared" si="4"/>
        <v>0.27166666666666472</v>
      </c>
      <c r="R10" s="39">
        <f t="shared" si="3"/>
        <v>0.36833333333333407</v>
      </c>
      <c r="S10" s="39">
        <f t="shared" si="3"/>
        <v>0.48166666666666558</v>
      </c>
      <c r="T10" s="39">
        <f t="shared" si="3"/>
        <v>0.32833333333333492</v>
      </c>
      <c r="U10" s="39">
        <f t="shared" si="3"/>
        <v>1.1716666666666651</v>
      </c>
      <c r="V10" s="39">
        <f t="shared" si="3"/>
        <v>1.2283333333333353</v>
      </c>
      <c r="W10" s="40"/>
    </row>
    <row r="11" spans="1:23" x14ac:dyDescent="0.2">
      <c r="A11" s="14"/>
      <c r="B11" s="18" t="s">
        <v>52</v>
      </c>
      <c r="C11" s="14"/>
      <c r="D11" s="19"/>
      <c r="E11" s="13">
        <v>11.7</v>
      </c>
      <c r="F11" s="13">
        <v>11.33</v>
      </c>
      <c r="G11" s="13">
        <v>12.02</v>
      </c>
      <c r="H11" s="13">
        <v>11.2</v>
      </c>
      <c r="I11" s="35">
        <v>12.3</v>
      </c>
      <c r="J11" s="13">
        <v>10.199999999999999</v>
      </c>
      <c r="K11" s="3"/>
      <c r="L11" s="3"/>
      <c r="M11" s="23">
        <f t="shared" si="0"/>
        <v>0.67686573426509233</v>
      </c>
      <c r="N11" s="24">
        <f t="shared" si="1"/>
        <v>2.1000000000000014</v>
      </c>
      <c r="O11" s="24">
        <f t="shared" si="2"/>
        <v>11.458333333333334</v>
      </c>
      <c r="Q11" s="39">
        <f t="shared" si="4"/>
        <v>0.24166666666666536</v>
      </c>
      <c r="R11" s="39">
        <f t="shared" si="3"/>
        <v>0.12833333333333385</v>
      </c>
      <c r="S11" s="39">
        <f t="shared" si="3"/>
        <v>0.56166666666666565</v>
      </c>
      <c r="T11" s="39">
        <f t="shared" si="3"/>
        <v>0.25833333333333464</v>
      </c>
      <c r="U11" s="39">
        <f t="shared" si="3"/>
        <v>0.84166666666666679</v>
      </c>
      <c r="V11" s="39">
        <f t="shared" si="3"/>
        <v>1.2583333333333346</v>
      </c>
      <c r="W11" s="40"/>
    </row>
    <row r="12" spans="1:23" x14ac:dyDescent="0.2">
      <c r="A12" s="14"/>
      <c r="B12" s="18" t="s">
        <v>65</v>
      </c>
      <c r="C12" s="14"/>
      <c r="D12" s="19"/>
      <c r="E12" s="13">
        <v>11.6</v>
      </c>
      <c r="F12" s="13">
        <v>11.64</v>
      </c>
      <c r="G12" s="13">
        <v>12.09</v>
      </c>
      <c r="H12" s="13">
        <v>10.7</v>
      </c>
      <c r="I12" s="38">
        <v>13.1</v>
      </c>
      <c r="J12" s="13">
        <v>10.1</v>
      </c>
      <c r="K12" s="3"/>
      <c r="L12" s="3"/>
      <c r="M12" s="23">
        <f t="shared" si="0"/>
        <v>0.95993778733601054</v>
      </c>
      <c r="N12" s="24">
        <f t="shared" si="1"/>
        <v>3</v>
      </c>
      <c r="O12" s="24">
        <f t="shared" si="2"/>
        <v>11.538333333333334</v>
      </c>
      <c r="Q12" s="39">
        <f t="shared" si="4"/>
        <v>6.1666666666665648E-2</v>
      </c>
      <c r="R12" s="39">
        <f t="shared" si="3"/>
        <v>0.10166666666666657</v>
      </c>
      <c r="S12" s="39">
        <f t="shared" si="3"/>
        <v>0.55166666666666586</v>
      </c>
      <c r="T12" s="39">
        <f t="shared" si="3"/>
        <v>0.83833333333333471</v>
      </c>
      <c r="U12" s="39">
        <f t="shared" si="3"/>
        <v>1.5616666666666656</v>
      </c>
      <c r="V12" s="39">
        <f t="shared" si="3"/>
        <v>1.4383333333333344</v>
      </c>
      <c r="W12" s="40"/>
    </row>
    <row r="13" spans="1:23" x14ac:dyDescent="0.2">
      <c r="A13" s="14"/>
      <c r="B13" s="18" t="s">
        <v>66</v>
      </c>
      <c r="C13" s="14"/>
      <c r="D13" s="19"/>
      <c r="E13" s="13">
        <v>11.7</v>
      </c>
      <c r="F13" s="13">
        <v>11.65</v>
      </c>
      <c r="G13" s="13">
        <v>12.16</v>
      </c>
      <c r="H13" s="13">
        <v>11.5</v>
      </c>
      <c r="I13" s="35">
        <v>12.6</v>
      </c>
      <c r="J13" s="13">
        <v>10.199999999999999</v>
      </c>
      <c r="K13" s="3"/>
      <c r="L13" s="3"/>
      <c r="M13" s="23">
        <f t="shared" si="0"/>
        <v>0.74035464474804247</v>
      </c>
      <c r="N13" s="24">
        <f t="shared" si="1"/>
        <v>2.4000000000000004</v>
      </c>
      <c r="O13" s="24">
        <f t="shared" si="2"/>
        <v>11.635</v>
      </c>
      <c r="Q13" s="39">
        <f t="shared" si="4"/>
        <v>6.4999999999999503E-2</v>
      </c>
      <c r="R13" s="39">
        <f t="shared" si="3"/>
        <v>1.5000000000000568E-2</v>
      </c>
      <c r="S13" s="39">
        <f t="shared" si="3"/>
        <v>0.52500000000000036</v>
      </c>
      <c r="T13" s="39">
        <f t="shared" si="3"/>
        <v>0.13499999999999979</v>
      </c>
      <c r="U13" s="39">
        <f t="shared" si="3"/>
        <v>0.96499999999999986</v>
      </c>
      <c r="V13" s="39">
        <f t="shared" si="3"/>
        <v>1.4350000000000005</v>
      </c>
      <c r="W13" s="40"/>
    </row>
    <row r="14" spans="1:23" x14ac:dyDescent="0.2">
      <c r="A14" s="14"/>
      <c r="B14" s="18" t="s">
        <v>67</v>
      </c>
      <c r="C14" s="14"/>
      <c r="D14" s="19"/>
      <c r="E14" s="13">
        <v>11.9</v>
      </c>
      <c r="F14" s="13">
        <v>11.86</v>
      </c>
      <c r="G14" s="13">
        <v>12.29</v>
      </c>
      <c r="H14" s="13">
        <v>11.4</v>
      </c>
      <c r="I14" s="35">
        <v>13.2</v>
      </c>
      <c r="J14" s="41">
        <v>10.199999999999999</v>
      </c>
      <c r="K14" s="3"/>
      <c r="L14" s="3"/>
      <c r="M14" s="23">
        <f t="shared" si="0"/>
        <v>0.90676010547933161</v>
      </c>
      <c r="N14" s="24">
        <f t="shared" si="1"/>
        <v>3</v>
      </c>
      <c r="O14" s="24">
        <f t="shared" si="2"/>
        <v>11.808333333333332</v>
      </c>
      <c r="Q14" s="39">
        <f t="shared" si="4"/>
        <v>9.1666666666668561E-2</v>
      </c>
      <c r="R14" s="39">
        <f t="shared" si="3"/>
        <v>5.1666666666667638E-2</v>
      </c>
      <c r="S14" s="39">
        <f t="shared" si="3"/>
        <v>0.48166666666666735</v>
      </c>
      <c r="T14" s="39">
        <f t="shared" si="3"/>
        <v>0.40833333333333144</v>
      </c>
      <c r="U14" s="39">
        <f t="shared" si="3"/>
        <v>1.3916666666666675</v>
      </c>
      <c r="V14" s="39">
        <f t="shared" si="3"/>
        <v>1.6083333333333325</v>
      </c>
      <c r="W14" s="40"/>
    </row>
    <row r="15" spans="1:23" x14ac:dyDescent="0.2">
      <c r="A15" s="20"/>
      <c r="B15" s="18" t="s">
        <v>68</v>
      </c>
      <c r="C15" s="20"/>
      <c r="D15" s="19"/>
      <c r="E15" s="13">
        <v>11.5</v>
      </c>
      <c r="F15" s="13">
        <v>11.65</v>
      </c>
      <c r="G15" s="13">
        <v>12.15</v>
      </c>
      <c r="H15" s="13">
        <v>11.6</v>
      </c>
      <c r="I15" s="35">
        <v>12.6</v>
      </c>
      <c r="J15" s="13">
        <v>10.199999999999999</v>
      </c>
      <c r="K15" s="3"/>
      <c r="L15" s="3"/>
      <c r="M15" s="23">
        <f t="shared" si="0"/>
        <v>0.73861732687201154</v>
      </c>
      <c r="N15" s="24">
        <f t="shared" si="1"/>
        <v>2.4000000000000004</v>
      </c>
      <c r="O15" s="24">
        <f t="shared" si="2"/>
        <v>11.616666666666667</v>
      </c>
      <c r="Q15" s="39">
        <f t="shared" si="4"/>
        <v>0.11666666666666714</v>
      </c>
      <c r="R15" s="39">
        <f t="shared" si="3"/>
        <v>3.3333333333333215E-2</v>
      </c>
      <c r="S15" s="39">
        <f t="shared" si="3"/>
        <v>0.53333333333333321</v>
      </c>
      <c r="T15" s="39">
        <f t="shared" si="3"/>
        <v>1.6666666666667496E-2</v>
      </c>
      <c r="U15" s="39">
        <f t="shared" si="3"/>
        <v>0.9833333333333325</v>
      </c>
      <c r="V15" s="39">
        <f t="shared" si="3"/>
        <v>1.4166666666666679</v>
      </c>
      <c r="W15" s="40"/>
    </row>
    <row r="16" spans="1:23" x14ac:dyDescent="0.2">
      <c r="A16" s="4"/>
      <c r="B16" s="10" t="s">
        <v>41</v>
      </c>
      <c r="C16" s="11"/>
      <c r="D16" s="12"/>
      <c r="E16" s="13">
        <v>9</v>
      </c>
      <c r="F16" s="41">
        <v>6.55</v>
      </c>
      <c r="G16" s="13">
        <v>9.33</v>
      </c>
      <c r="H16" s="41">
        <v>6.7</v>
      </c>
      <c r="I16" s="13">
        <v>8.8000000000000007</v>
      </c>
      <c r="J16" s="13">
        <v>7.9</v>
      </c>
      <c r="K16" s="13"/>
      <c r="L16" s="13"/>
      <c r="M16" s="23">
        <f t="shared" si="0"/>
        <v>1.0953183200431844</v>
      </c>
      <c r="N16" s="24">
        <f t="shared" si="1"/>
        <v>2.7800000000000002</v>
      </c>
      <c r="O16" s="24">
        <f t="shared" si="2"/>
        <v>8.0466666666666669</v>
      </c>
      <c r="Q16" s="39">
        <f t="shared" si="4"/>
        <v>0.95333333333333314</v>
      </c>
      <c r="R16" s="39">
        <f t="shared" si="3"/>
        <v>1.496666666666667</v>
      </c>
      <c r="S16" s="39">
        <f t="shared" si="3"/>
        <v>1.2833333333333332</v>
      </c>
      <c r="T16" s="39">
        <f t="shared" si="3"/>
        <v>1.3466666666666667</v>
      </c>
      <c r="U16" s="39">
        <f t="shared" si="3"/>
        <v>0.75333333333333385</v>
      </c>
      <c r="V16" s="39">
        <f t="shared" si="3"/>
        <v>0.1466666666666665</v>
      </c>
      <c r="W16" s="40"/>
    </row>
    <row r="17" spans="1:23" x14ac:dyDescent="0.2">
      <c r="A17" s="14"/>
      <c r="B17" s="10" t="s">
        <v>42</v>
      </c>
      <c r="C17" s="15"/>
      <c r="D17" s="12"/>
      <c r="E17" s="13">
        <v>9.5</v>
      </c>
      <c r="F17" s="41">
        <v>6.68</v>
      </c>
      <c r="G17" s="13">
        <v>9.6199999999999992</v>
      </c>
      <c r="H17" s="13">
        <v>7.3</v>
      </c>
      <c r="I17" s="35">
        <v>8.4</v>
      </c>
      <c r="J17" s="13">
        <v>7.8</v>
      </c>
      <c r="K17" s="13"/>
      <c r="L17" s="13"/>
      <c r="M17" s="23">
        <f t="shared" si="0"/>
        <v>1.0820607910628579</v>
      </c>
      <c r="N17" s="24">
        <f t="shared" si="1"/>
        <v>2.9399999999999995</v>
      </c>
      <c r="O17" s="24">
        <f t="shared" si="2"/>
        <v>8.216666666666665</v>
      </c>
      <c r="Q17" s="39">
        <f t="shared" si="4"/>
        <v>1.283333333333335</v>
      </c>
      <c r="R17" s="39">
        <f t="shared" si="3"/>
        <v>1.5366666666666653</v>
      </c>
      <c r="S17" s="39">
        <f t="shared" si="3"/>
        <v>1.4033333333333342</v>
      </c>
      <c r="T17" s="39">
        <f t="shared" si="3"/>
        <v>0.91666666666666519</v>
      </c>
      <c r="U17" s="39">
        <f t="shared" si="3"/>
        <v>0.18333333333333535</v>
      </c>
      <c r="V17" s="39">
        <f t="shared" si="3"/>
        <v>0.41666666666666519</v>
      </c>
      <c r="W17" s="40"/>
    </row>
    <row r="18" spans="1:23" ht="16" x14ac:dyDescent="0.2">
      <c r="A18" s="14"/>
      <c r="B18" s="10" t="s">
        <v>43</v>
      </c>
      <c r="C18" s="16" t="s">
        <v>44</v>
      </c>
      <c r="D18" s="12"/>
      <c r="E18" s="41">
        <v>9.6999999999999993</v>
      </c>
      <c r="F18" s="41">
        <v>7.09</v>
      </c>
      <c r="G18" s="13">
        <v>9.6300000000000008</v>
      </c>
      <c r="H18" s="41">
        <v>7.1</v>
      </c>
      <c r="I18" s="35">
        <v>8.9</v>
      </c>
      <c r="J18" s="13">
        <v>7.9</v>
      </c>
      <c r="K18" s="13"/>
      <c r="L18" s="13"/>
      <c r="M18" s="23">
        <f t="shared" si="0"/>
        <v>1.0884188327824735</v>
      </c>
      <c r="N18" s="24">
        <f t="shared" si="1"/>
        <v>2.6099999999999994</v>
      </c>
      <c r="O18" s="24">
        <f t="shared" si="2"/>
        <v>8.3866666666666667</v>
      </c>
      <c r="Q18" s="39">
        <f t="shared" si="4"/>
        <v>1.3133333333333326</v>
      </c>
      <c r="R18" s="39">
        <f t="shared" si="3"/>
        <v>1.2966666666666669</v>
      </c>
      <c r="S18" s="39">
        <f t="shared" si="3"/>
        <v>1.2433333333333341</v>
      </c>
      <c r="T18" s="39">
        <f t="shared" si="3"/>
        <v>1.2866666666666671</v>
      </c>
      <c r="U18" s="39">
        <f t="shared" si="3"/>
        <v>0.51333333333333364</v>
      </c>
      <c r="V18" s="39">
        <f t="shared" si="3"/>
        <v>0.48666666666666636</v>
      </c>
      <c r="W18" s="40"/>
    </row>
    <row r="19" spans="1:23" x14ac:dyDescent="0.2">
      <c r="A19" s="14"/>
      <c r="B19" s="10" t="s">
        <v>46</v>
      </c>
      <c r="C19" s="17" t="s">
        <v>47</v>
      </c>
      <c r="D19" s="12"/>
      <c r="E19" s="13">
        <v>9.5</v>
      </c>
      <c r="F19" s="41">
        <v>6.96</v>
      </c>
      <c r="G19" s="13">
        <v>9.6</v>
      </c>
      <c r="H19" s="13">
        <v>7.6</v>
      </c>
      <c r="I19" s="35">
        <v>8.6999999999999993</v>
      </c>
      <c r="J19" s="13">
        <v>7.9</v>
      </c>
      <c r="K19" s="13"/>
      <c r="L19" s="13"/>
      <c r="M19" s="23">
        <f t="shared" si="0"/>
        <v>0.97470793346292295</v>
      </c>
      <c r="N19" s="24">
        <f t="shared" si="1"/>
        <v>2.6399999999999997</v>
      </c>
      <c r="O19" s="24">
        <f t="shared" si="2"/>
        <v>8.3766666666666669</v>
      </c>
      <c r="Q19" s="39">
        <f t="shared" si="4"/>
        <v>1.1233333333333331</v>
      </c>
      <c r="R19" s="39">
        <f t="shared" si="3"/>
        <v>1.416666666666667</v>
      </c>
      <c r="S19" s="39">
        <f t="shared" si="3"/>
        <v>1.2233333333333327</v>
      </c>
      <c r="T19" s="39">
        <f t="shared" si="3"/>
        <v>0.77666666666666728</v>
      </c>
      <c r="U19" s="39">
        <f t="shared" si="3"/>
        <v>0.32333333333333236</v>
      </c>
      <c r="V19" s="39">
        <f t="shared" si="3"/>
        <v>0.47666666666666657</v>
      </c>
      <c r="W19" s="40"/>
    </row>
    <row r="20" spans="1:23" x14ac:dyDescent="0.2">
      <c r="A20" s="14"/>
      <c r="B20" s="18" t="s">
        <v>48</v>
      </c>
      <c r="C20" s="17" t="s">
        <v>49</v>
      </c>
      <c r="D20" s="12"/>
      <c r="E20" s="13">
        <v>9.6999999999999993</v>
      </c>
      <c r="F20" s="13">
        <v>7.41</v>
      </c>
      <c r="G20" s="13">
        <v>9.8699999999999992</v>
      </c>
      <c r="H20" s="13">
        <v>8.3000000000000007</v>
      </c>
      <c r="I20" s="35">
        <v>9</v>
      </c>
      <c r="J20" s="13">
        <v>8</v>
      </c>
      <c r="K20" s="13"/>
      <c r="L20" s="13"/>
      <c r="M20" s="23">
        <f t="shared" si="0"/>
        <v>0.89180839995046812</v>
      </c>
      <c r="N20" s="24">
        <f t="shared" si="1"/>
        <v>2.4599999999999991</v>
      </c>
      <c r="O20" s="24">
        <f t="shared" si="2"/>
        <v>8.7133333333333329</v>
      </c>
      <c r="Q20" s="39">
        <f t="shared" si="4"/>
        <v>0.98666666666666636</v>
      </c>
      <c r="R20" s="39">
        <f t="shared" ref="R20:R27" si="5">ABS($O20-F20)</f>
        <v>1.3033333333333328</v>
      </c>
      <c r="S20" s="39">
        <f t="shared" ref="S20:S27" si="6">ABS($O20-G20)</f>
        <v>1.1566666666666663</v>
      </c>
      <c r="T20" s="39">
        <f t="shared" ref="T20:T27" si="7">ABS($O20-H20)</f>
        <v>0.41333333333333222</v>
      </c>
      <c r="U20" s="39">
        <f t="shared" ref="U20:U27" si="8">ABS($O20-I20)</f>
        <v>0.28666666666666707</v>
      </c>
      <c r="V20" s="39">
        <f t="shared" ref="V20:V27" si="9">ABS($O20-J20)</f>
        <v>0.71333333333333293</v>
      </c>
      <c r="W20" s="40"/>
    </row>
    <row r="21" spans="1:23" x14ac:dyDescent="0.2">
      <c r="A21" s="14" t="s">
        <v>55</v>
      </c>
      <c r="B21" s="18" t="s">
        <v>50</v>
      </c>
      <c r="C21" s="15"/>
      <c r="D21" s="12"/>
      <c r="E21" s="13">
        <v>9.9</v>
      </c>
      <c r="F21" s="13">
        <v>7.84</v>
      </c>
      <c r="G21" s="13">
        <v>10.07</v>
      </c>
      <c r="H21" s="13">
        <v>8.3000000000000007</v>
      </c>
      <c r="I21" s="35">
        <v>9.6</v>
      </c>
      <c r="J21" s="13">
        <v>8.1999999999999993</v>
      </c>
      <c r="K21" s="13"/>
      <c r="L21" s="13"/>
      <c r="M21" s="23">
        <f t="shared" si="0"/>
        <v>0.89341573003091168</v>
      </c>
      <c r="N21" s="24">
        <f t="shared" si="1"/>
        <v>2.2300000000000004</v>
      </c>
      <c r="O21" s="24">
        <f t="shared" si="2"/>
        <v>8.9849999999999994</v>
      </c>
      <c r="Q21" s="39">
        <f t="shared" si="4"/>
        <v>0.91500000000000092</v>
      </c>
      <c r="R21" s="39">
        <f t="shared" si="5"/>
        <v>1.1449999999999996</v>
      </c>
      <c r="S21" s="39">
        <f t="shared" si="6"/>
        <v>1.0850000000000009</v>
      </c>
      <c r="T21" s="39">
        <f t="shared" si="7"/>
        <v>0.68499999999999872</v>
      </c>
      <c r="U21" s="39">
        <f t="shared" si="8"/>
        <v>0.61500000000000021</v>
      </c>
      <c r="V21" s="39">
        <f t="shared" si="9"/>
        <v>0.78500000000000014</v>
      </c>
      <c r="W21" s="40"/>
    </row>
    <row r="22" spans="1:23" x14ac:dyDescent="0.2">
      <c r="A22" s="14"/>
      <c r="B22" s="18" t="s">
        <v>51</v>
      </c>
      <c r="C22" s="14"/>
      <c r="D22" s="19"/>
      <c r="E22" s="13">
        <v>10</v>
      </c>
      <c r="F22" s="13">
        <v>8.11</v>
      </c>
      <c r="G22" s="13">
        <v>10.06</v>
      </c>
      <c r="H22" s="13">
        <v>8.9</v>
      </c>
      <c r="I22" s="35">
        <v>10</v>
      </c>
      <c r="J22" s="13">
        <v>8.1999999999999993</v>
      </c>
      <c r="K22" s="3"/>
      <c r="L22" s="3"/>
      <c r="M22" s="23">
        <f t="shared" si="0"/>
        <v>0.84625482109245487</v>
      </c>
      <c r="N22" s="24">
        <f t="shared" si="1"/>
        <v>1.9500000000000011</v>
      </c>
      <c r="O22" s="24">
        <f t="shared" si="2"/>
        <v>9.211666666666666</v>
      </c>
      <c r="Q22" s="39">
        <f t="shared" si="4"/>
        <v>0.788333333333334</v>
      </c>
      <c r="R22" s="39">
        <f t="shared" si="5"/>
        <v>1.1016666666666666</v>
      </c>
      <c r="S22" s="39">
        <f t="shared" si="6"/>
        <v>0.84833333333333449</v>
      </c>
      <c r="T22" s="39">
        <f t="shared" si="7"/>
        <v>0.31166666666666565</v>
      </c>
      <c r="U22" s="39">
        <f t="shared" si="8"/>
        <v>0.788333333333334</v>
      </c>
      <c r="V22" s="39">
        <f t="shared" si="9"/>
        <v>1.0116666666666667</v>
      </c>
      <c r="W22" s="40"/>
    </row>
    <row r="23" spans="1:23" x14ac:dyDescent="0.2">
      <c r="A23" s="14"/>
      <c r="B23" s="18" t="s">
        <v>52</v>
      </c>
      <c r="C23" s="14"/>
      <c r="D23" s="19"/>
      <c r="E23" s="13">
        <v>10</v>
      </c>
      <c r="F23" s="13">
        <v>8.43</v>
      </c>
      <c r="G23" s="13">
        <v>10.17</v>
      </c>
      <c r="H23" s="13">
        <v>9</v>
      </c>
      <c r="I23" s="35">
        <v>10.1</v>
      </c>
      <c r="J23" s="13">
        <v>8.3000000000000007</v>
      </c>
      <c r="K23" s="3"/>
      <c r="L23" s="3"/>
      <c r="M23" s="23">
        <f t="shared" si="0"/>
        <v>0.78815537103345856</v>
      </c>
      <c r="N23" s="24">
        <f t="shared" si="1"/>
        <v>1.8699999999999992</v>
      </c>
      <c r="O23" s="24">
        <f t="shared" si="2"/>
        <v>9.3333333333333339</v>
      </c>
      <c r="Q23" s="39">
        <f t="shared" si="4"/>
        <v>0.66666666666666607</v>
      </c>
      <c r="R23" s="39">
        <f t="shared" si="5"/>
        <v>0.90333333333333421</v>
      </c>
      <c r="S23" s="39">
        <f t="shared" si="6"/>
        <v>0.836666666666666</v>
      </c>
      <c r="T23" s="39">
        <f t="shared" si="7"/>
        <v>0.33333333333333393</v>
      </c>
      <c r="U23" s="39">
        <f t="shared" si="8"/>
        <v>0.76666666666666572</v>
      </c>
      <c r="V23" s="39">
        <f t="shared" si="9"/>
        <v>1.0333333333333332</v>
      </c>
      <c r="W23" s="40"/>
    </row>
    <row r="24" spans="1:23" x14ac:dyDescent="0.2">
      <c r="A24" s="14"/>
      <c r="B24" s="18" t="s">
        <v>65</v>
      </c>
      <c r="C24" s="14"/>
      <c r="D24" s="19"/>
      <c r="E24" s="13">
        <v>9.9</v>
      </c>
      <c r="F24" s="13">
        <v>8.8000000000000007</v>
      </c>
      <c r="G24" s="13">
        <v>10.27</v>
      </c>
      <c r="H24" s="13">
        <v>8.4</v>
      </c>
      <c r="I24" s="35">
        <v>10.4</v>
      </c>
      <c r="J24" s="13">
        <v>8.1</v>
      </c>
      <c r="K24" s="3"/>
      <c r="L24" s="3"/>
      <c r="M24" s="23">
        <f t="shared" si="0"/>
        <v>0.9137909437551287</v>
      </c>
      <c r="N24" s="24">
        <f t="shared" si="1"/>
        <v>2.3000000000000007</v>
      </c>
      <c r="O24" s="24">
        <f t="shared" si="2"/>
        <v>9.3116666666666674</v>
      </c>
      <c r="Q24" s="39">
        <f t="shared" si="4"/>
        <v>0.58833333333333293</v>
      </c>
      <c r="R24" s="39">
        <f t="shared" si="5"/>
        <v>0.51166666666666671</v>
      </c>
      <c r="S24" s="39">
        <f t="shared" si="6"/>
        <v>0.95833333333333215</v>
      </c>
      <c r="T24" s="39">
        <f t="shared" si="7"/>
        <v>0.91166666666666707</v>
      </c>
      <c r="U24" s="39">
        <f t="shared" si="8"/>
        <v>1.0883333333333329</v>
      </c>
      <c r="V24" s="39">
        <f t="shared" si="9"/>
        <v>1.2116666666666678</v>
      </c>
      <c r="W24" s="40"/>
    </row>
    <row r="25" spans="1:23" x14ac:dyDescent="0.2">
      <c r="A25" s="14"/>
      <c r="B25" s="18" t="s">
        <v>66</v>
      </c>
      <c r="C25" s="14"/>
      <c r="D25" s="19"/>
      <c r="E25" s="13">
        <v>9.9</v>
      </c>
      <c r="F25" s="13">
        <v>8.89</v>
      </c>
      <c r="G25" s="13">
        <v>10.44</v>
      </c>
      <c r="H25" s="13">
        <v>9.3000000000000007</v>
      </c>
      <c r="I25" s="35">
        <v>10.1</v>
      </c>
      <c r="J25" s="13">
        <v>8.1999999999999993</v>
      </c>
      <c r="K25" s="3"/>
      <c r="L25" s="3"/>
      <c r="M25" s="23">
        <f t="shared" si="0"/>
        <v>0.76385898931383633</v>
      </c>
      <c r="N25" s="24">
        <f t="shared" si="1"/>
        <v>2.2400000000000002</v>
      </c>
      <c r="O25" s="24">
        <f t="shared" si="2"/>
        <v>9.4716666666666658</v>
      </c>
      <c r="Q25" s="39">
        <f t="shared" si="4"/>
        <v>0.42833333333333456</v>
      </c>
      <c r="R25" s="39">
        <f t="shared" si="5"/>
        <v>0.58166666666666522</v>
      </c>
      <c r="S25" s="39">
        <f t="shared" si="6"/>
        <v>0.96833333333333371</v>
      </c>
      <c r="T25" s="39">
        <f t="shared" si="7"/>
        <v>0.17166666666666508</v>
      </c>
      <c r="U25" s="39">
        <f t="shared" si="8"/>
        <v>0.62833333333333385</v>
      </c>
      <c r="V25" s="39">
        <f t="shared" si="9"/>
        <v>1.2716666666666665</v>
      </c>
      <c r="W25" s="40"/>
    </row>
    <row r="26" spans="1:23" x14ac:dyDescent="0.2">
      <c r="A26" s="14"/>
      <c r="B26" s="18" t="s">
        <v>67</v>
      </c>
      <c r="C26" s="14"/>
      <c r="D26" s="19"/>
      <c r="E26" s="13">
        <v>10.1</v>
      </c>
      <c r="F26" s="13">
        <v>9.0299999999999994</v>
      </c>
      <c r="G26" s="13">
        <v>10.45</v>
      </c>
      <c r="H26" s="13">
        <v>9.1</v>
      </c>
      <c r="I26" s="35">
        <v>10.199999999999999</v>
      </c>
      <c r="J26" s="13">
        <v>8.3000000000000007</v>
      </c>
      <c r="K26" s="3"/>
      <c r="L26" s="3"/>
      <c r="M26" s="23">
        <f t="shared" si="0"/>
        <v>0.77114633284913314</v>
      </c>
      <c r="N26" s="24">
        <f t="shared" si="1"/>
        <v>2.1499999999999986</v>
      </c>
      <c r="O26" s="24">
        <f t="shared" si="2"/>
        <v>9.5299999999999994</v>
      </c>
      <c r="Q26" s="39">
        <f t="shared" si="4"/>
        <v>0.57000000000000028</v>
      </c>
      <c r="R26" s="39">
        <f t="shared" si="5"/>
        <v>0.5</v>
      </c>
      <c r="S26" s="39">
        <f t="shared" si="6"/>
        <v>0.91999999999999993</v>
      </c>
      <c r="T26" s="39">
        <f t="shared" si="7"/>
        <v>0.42999999999999972</v>
      </c>
      <c r="U26" s="39">
        <f t="shared" si="8"/>
        <v>0.66999999999999993</v>
      </c>
      <c r="V26" s="39">
        <f t="shared" si="9"/>
        <v>1.2299999999999986</v>
      </c>
      <c r="W26" s="40"/>
    </row>
    <row r="27" spans="1:23" x14ac:dyDescent="0.2">
      <c r="A27" s="20"/>
      <c r="B27" s="18" t="s">
        <v>68</v>
      </c>
      <c r="C27" s="20"/>
      <c r="D27" s="19"/>
      <c r="E27" s="13">
        <v>9.8000000000000007</v>
      </c>
      <c r="F27" s="13">
        <v>8.85</v>
      </c>
      <c r="G27" s="13">
        <v>10.31</v>
      </c>
      <c r="H27" s="13">
        <v>9.4</v>
      </c>
      <c r="I27" s="35">
        <v>10.1</v>
      </c>
      <c r="J27" s="13">
        <v>8.1999999999999993</v>
      </c>
      <c r="K27" s="3"/>
      <c r="L27" s="3"/>
      <c r="M27" s="23">
        <f t="shared" si="0"/>
        <v>0.73136098398047544</v>
      </c>
      <c r="N27" s="24">
        <f t="shared" si="1"/>
        <v>2.1100000000000012</v>
      </c>
      <c r="O27" s="24">
        <f t="shared" si="2"/>
        <v>9.4433333333333334</v>
      </c>
      <c r="Q27" s="39">
        <f t="shared" si="4"/>
        <v>0.35666666666666735</v>
      </c>
      <c r="R27" s="39">
        <f t="shared" si="5"/>
        <v>0.59333333333333371</v>
      </c>
      <c r="S27" s="39">
        <f t="shared" si="6"/>
        <v>0.86666666666666714</v>
      </c>
      <c r="T27" s="39">
        <f t="shared" si="7"/>
        <v>4.3333333333333002E-2</v>
      </c>
      <c r="U27" s="39">
        <f t="shared" si="8"/>
        <v>0.65666666666666629</v>
      </c>
      <c r="V27" s="39">
        <f t="shared" si="9"/>
        <v>1.2433333333333341</v>
      </c>
      <c r="W27" s="40"/>
    </row>
    <row r="28" spans="1:23" x14ac:dyDescent="0.2">
      <c r="E28" s="1"/>
      <c r="F28" s="1"/>
      <c r="H28" s="1"/>
      <c r="I28" s="1"/>
      <c r="J28" s="1"/>
    </row>
    <row r="29" spans="1:23" x14ac:dyDescent="0.2">
      <c r="B29" s="2" t="s">
        <v>56</v>
      </c>
      <c r="E29" s="1"/>
      <c r="F29" s="1"/>
      <c r="H29" s="1"/>
      <c r="I29" s="1"/>
      <c r="J29" s="1"/>
    </row>
    <row r="30" spans="1:23" ht="32" x14ac:dyDescent="0.2">
      <c r="A30" s="3"/>
      <c r="B30" s="3"/>
      <c r="C30" s="3"/>
      <c r="D30" s="4" t="s">
        <v>20</v>
      </c>
      <c r="E30" s="5" t="str">
        <f>E2</f>
        <v>Ericsson</v>
      </c>
      <c r="F30" s="5" t="str">
        <f t="shared" ref="F30:L30" si="10">F2</f>
        <v>Huawei, HiSilicon</v>
      </c>
      <c r="G30" s="5" t="str">
        <f t="shared" si="10"/>
        <v>Qualcomm</v>
      </c>
      <c r="H30" s="5" t="str">
        <f t="shared" si="10"/>
        <v>CMCC</v>
      </c>
      <c r="I30" s="5" t="str">
        <f t="shared" si="10"/>
        <v>Apple</v>
      </c>
      <c r="J30" s="5" t="str">
        <f t="shared" si="10"/>
        <v>Intel</v>
      </c>
      <c r="K30" s="7" t="str">
        <f t="shared" si="10"/>
        <v>Company 7</v>
      </c>
      <c r="L30" s="7" t="str">
        <f t="shared" si="10"/>
        <v>Company 8</v>
      </c>
      <c r="M30" s="21" t="s">
        <v>30</v>
      </c>
      <c r="N30" s="21" t="s">
        <v>57</v>
      </c>
      <c r="O30" s="25" t="s">
        <v>58</v>
      </c>
    </row>
    <row r="31" spans="1:23" ht="64" x14ac:dyDescent="0.2">
      <c r="A31" s="6" t="s">
        <v>31</v>
      </c>
      <c r="B31" s="7" t="s">
        <v>32</v>
      </c>
      <c r="C31" s="4" t="s">
        <v>33</v>
      </c>
      <c r="D31" s="8" t="s">
        <v>34</v>
      </c>
      <c r="E31" s="9"/>
      <c r="F31" s="5"/>
      <c r="G31" s="5"/>
      <c r="H31" s="5"/>
      <c r="I31" s="5"/>
      <c r="J31" s="5"/>
      <c r="K31" s="7"/>
      <c r="L31" s="7"/>
      <c r="M31" s="21"/>
      <c r="N31" s="36" t="s">
        <v>59</v>
      </c>
      <c r="O31" s="25"/>
    </row>
    <row r="32" spans="1:23" x14ac:dyDescent="0.2">
      <c r="A32" s="4"/>
      <c r="B32" s="10" t="s">
        <v>41</v>
      </c>
      <c r="C32" s="11"/>
      <c r="D32" s="12"/>
      <c r="E32" s="12">
        <v>12.9</v>
      </c>
      <c r="F32" s="13">
        <v>11.66</v>
      </c>
      <c r="G32" s="13">
        <v>13.55</v>
      </c>
      <c r="H32" s="13">
        <f>H4+2</f>
        <v>11.3</v>
      </c>
      <c r="I32" s="13">
        <v>13.1</v>
      </c>
      <c r="J32" s="13">
        <f>J4+2</f>
        <v>11.8</v>
      </c>
      <c r="K32" s="13"/>
      <c r="L32" s="13"/>
      <c r="M32" s="24">
        <f t="shared" ref="M32:M55" si="11">AVERAGE(E32:L32)</f>
        <v>12.385</v>
      </c>
      <c r="N32" s="24">
        <v>1</v>
      </c>
      <c r="O32" s="26">
        <f>M32+N32</f>
        <v>13.385</v>
      </c>
    </row>
    <row r="33" spans="1:15" x14ac:dyDescent="0.2">
      <c r="A33" s="14"/>
      <c r="B33" s="10" t="s">
        <v>42</v>
      </c>
      <c r="C33" s="15"/>
      <c r="D33" s="12"/>
      <c r="E33" s="12">
        <v>13.4</v>
      </c>
      <c r="F33" s="13">
        <v>11.85</v>
      </c>
      <c r="G33" s="13">
        <v>14.24</v>
      </c>
      <c r="H33" s="13">
        <f t="shared" ref="H33:H55" si="12">H5+2</f>
        <v>11.7</v>
      </c>
      <c r="I33" s="13">
        <v>13.2</v>
      </c>
      <c r="J33" s="13">
        <f t="shared" ref="J33:J55" si="13">J5+2</f>
        <v>11.8</v>
      </c>
      <c r="K33" s="13"/>
      <c r="L33" s="13"/>
      <c r="M33" s="24">
        <f t="shared" si="11"/>
        <v>12.698333333333332</v>
      </c>
      <c r="N33" s="24">
        <v>1</v>
      </c>
      <c r="O33" s="26">
        <f t="shared" ref="O33:O55" si="14">M33+N33</f>
        <v>13.698333333333332</v>
      </c>
    </row>
    <row r="34" spans="1:15" ht="16" x14ac:dyDescent="0.2">
      <c r="A34" s="14"/>
      <c r="B34" s="10" t="s">
        <v>43</v>
      </c>
      <c r="C34" s="16" t="s">
        <v>44</v>
      </c>
      <c r="D34" s="12"/>
      <c r="E34" s="12">
        <v>13.5</v>
      </c>
      <c r="F34" s="13">
        <v>12.36</v>
      </c>
      <c r="G34" s="13">
        <v>14</v>
      </c>
      <c r="H34" s="13">
        <f t="shared" si="12"/>
        <v>11.6</v>
      </c>
      <c r="I34" s="13">
        <v>13.7</v>
      </c>
      <c r="J34" s="13">
        <f t="shared" si="13"/>
        <v>11.9</v>
      </c>
      <c r="K34" s="13"/>
      <c r="L34" s="13"/>
      <c r="M34" s="24">
        <f t="shared" si="11"/>
        <v>12.843333333333334</v>
      </c>
      <c r="N34" s="24">
        <v>1</v>
      </c>
      <c r="O34" s="26">
        <f t="shared" si="14"/>
        <v>13.843333333333334</v>
      </c>
    </row>
    <row r="35" spans="1:15" x14ac:dyDescent="0.2">
      <c r="A35" s="14"/>
      <c r="B35" s="10" t="s">
        <v>46</v>
      </c>
      <c r="C35" s="17" t="s">
        <v>47</v>
      </c>
      <c r="D35" s="12"/>
      <c r="E35" s="12">
        <v>13.4</v>
      </c>
      <c r="F35" s="13">
        <v>12.26</v>
      </c>
      <c r="G35" s="13">
        <v>13.79</v>
      </c>
      <c r="H35" s="13">
        <f t="shared" si="12"/>
        <v>11.9</v>
      </c>
      <c r="I35" s="13">
        <v>13.5</v>
      </c>
      <c r="J35" s="13">
        <f t="shared" si="13"/>
        <v>11.9</v>
      </c>
      <c r="K35" s="13"/>
      <c r="L35" s="13"/>
      <c r="M35" s="24">
        <f t="shared" si="11"/>
        <v>12.791666666666666</v>
      </c>
      <c r="N35" s="24">
        <v>1</v>
      </c>
      <c r="O35" s="26">
        <f t="shared" si="14"/>
        <v>13.791666666666666</v>
      </c>
    </row>
    <row r="36" spans="1:15" x14ac:dyDescent="0.2">
      <c r="A36" s="14"/>
      <c r="B36" s="18" t="s">
        <v>48</v>
      </c>
      <c r="C36" s="17" t="s">
        <v>49</v>
      </c>
      <c r="D36" s="12"/>
      <c r="E36" s="12">
        <v>13.5</v>
      </c>
      <c r="F36" s="13">
        <v>12.65</v>
      </c>
      <c r="G36" s="13">
        <v>14.05</v>
      </c>
      <c r="H36" s="13">
        <f t="shared" si="12"/>
        <v>12.6</v>
      </c>
      <c r="I36" s="13">
        <v>14</v>
      </c>
      <c r="J36" s="13">
        <f t="shared" si="13"/>
        <v>11.9</v>
      </c>
      <c r="K36" s="13"/>
      <c r="L36" s="13"/>
      <c r="M36" s="24">
        <f t="shared" si="11"/>
        <v>13.116666666666669</v>
      </c>
      <c r="N36" s="24">
        <v>1</v>
      </c>
      <c r="O36" s="26">
        <f t="shared" si="14"/>
        <v>14.116666666666669</v>
      </c>
    </row>
    <row r="37" spans="1:15" x14ac:dyDescent="0.2">
      <c r="A37" s="14" t="s">
        <v>45</v>
      </c>
      <c r="B37" s="18" t="s">
        <v>50</v>
      </c>
      <c r="C37" s="15"/>
      <c r="D37" s="12"/>
      <c r="E37" s="12">
        <v>13.7</v>
      </c>
      <c r="F37" s="13">
        <v>13.16</v>
      </c>
      <c r="G37" s="13">
        <v>14.31</v>
      </c>
      <c r="H37" s="13">
        <f t="shared" si="12"/>
        <v>12.5</v>
      </c>
      <c r="I37" s="13">
        <v>14.4</v>
      </c>
      <c r="J37" s="13">
        <f t="shared" si="13"/>
        <v>12.2</v>
      </c>
      <c r="K37" s="13"/>
      <c r="L37" s="13"/>
      <c r="M37" s="24">
        <f t="shared" si="11"/>
        <v>13.378333333333336</v>
      </c>
      <c r="N37" s="24">
        <v>1</v>
      </c>
      <c r="O37" s="26">
        <f t="shared" si="14"/>
        <v>14.378333333333336</v>
      </c>
    </row>
    <row r="38" spans="1:15" x14ac:dyDescent="0.2">
      <c r="A38" s="14"/>
      <c r="B38" s="18" t="s">
        <v>51</v>
      </c>
      <c r="C38" s="14"/>
      <c r="D38" s="19"/>
      <c r="E38" s="12">
        <v>13.7</v>
      </c>
      <c r="F38" s="13">
        <v>13.56</v>
      </c>
      <c r="G38" s="13">
        <v>14.41</v>
      </c>
      <c r="H38" s="13">
        <f t="shared" si="12"/>
        <v>13.1</v>
      </c>
      <c r="I38" s="13">
        <v>14.8</v>
      </c>
      <c r="J38" s="13">
        <f t="shared" si="13"/>
        <v>12.2</v>
      </c>
      <c r="K38" s="3"/>
      <c r="L38" s="3"/>
      <c r="M38" s="24">
        <f t="shared" si="11"/>
        <v>13.628333333333336</v>
      </c>
      <c r="N38" s="24">
        <v>1</v>
      </c>
      <c r="O38" s="26">
        <f t="shared" si="14"/>
        <v>14.628333333333336</v>
      </c>
    </row>
    <row r="39" spans="1:15" x14ac:dyDescent="0.2">
      <c r="A39" s="14"/>
      <c r="B39" s="18" t="s">
        <v>52</v>
      </c>
      <c r="C39" s="14"/>
      <c r="D39" s="19"/>
      <c r="E39" s="12">
        <v>13.7</v>
      </c>
      <c r="F39" s="13">
        <v>13.83</v>
      </c>
      <c r="G39" s="13">
        <v>14.52</v>
      </c>
      <c r="H39" s="13">
        <f t="shared" si="12"/>
        <v>13.2</v>
      </c>
      <c r="I39" s="13">
        <v>14.6</v>
      </c>
      <c r="J39" s="13">
        <f t="shared" si="13"/>
        <v>12.2</v>
      </c>
      <c r="K39" s="3"/>
      <c r="L39" s="3"/>
      <c r="M39" s="24">
        <f t="shared" si="11"/>
        <v>13.674999999999999</v>
      </c>
      <c r="N39" s="24">
        <v>1</v>
      </c>
      <c r="O39" s="26">
        <f t="shared" si="14"/>
        <v>14.674999999999999</v>
      </c>
    </row>
    <row r="40" spans="1:15" x14ac:dyDescent="0.2">
      <c r="A40" s="14"/>
      <c r="B40" s="18" t="s">
        <v>65</v>
      </c>
      <c r="C40" s="14"/>
      <c r="D40" s="19"/>
      <c r="E40" s="12">
        <v>13.6</v>
      </c>
      <c r="F40" s="13">
        <v>14.14</v>
      </c>
      <c r="G40" s="13">
        <v>14.59</v>
      </c>
      <c r="H40" s="13">
        <f t="shared" si="12"/>
        <v>12.7</v>
      </c>
      <c r="I40" s="41">
        <v>15.3</v>
      </c>
      <c r="J40" s="13">
        <f t="shared" si="13"/>
        <v>12.1</v>
      </c>
      <c r="K40" s="3"/>
      <c r="L40" s="3"/>
      <c r="M40" s="24">
        <f>AVERAGE(E40:H40,J40)</f>
        <v>13.425999999999998</v>
      </c>
      <c r="N40" s="24">
        <v>1</v>
      </c>
      <c r="O40" s="26">
        <f>M40+N40</f>
        <v>14.425999999999998</v>
      </c>
    </row>
    <row r="41" spans="1:15" x14ac:dyDescent="0.2">
      <c r="A41" s="14"/>
      <c r="B41" s="18" t="s">
        <v>66</v>
      </c>
      <c r="C41" s="14"/>
      <c r="D41" s="19"/>
      <c r="E41" s="12">
        <v>13.7</v>
      </c>
      <c r="F41" s="13">
        <v>14.15</v>
      </c>
      <c r="G41" s="13">
        <v>14.66</v>
      </c>
      <c r="H41" s="13">
        <f t="shared" si="12"/>
        <v>13.5</v>
      </c>
      <c r="I41" s="13">
        <v>14.9</v>
      </c>
      <c r="J41" s="13">
        <f t="shared" si="13"/>
        <v>12.2</v>
      </c>
      <c r="K41" s="3"/>
      <c r="L41" s="3"/>
      <c r="M41" s="24">
        <f t="shared" si="11"/>
        <v>13.851666666666668</v>
      </c>
      <c r="N41" s="24">
        <v>1</v>
      </c>
      <c r="O41" s="26">
        <f t="shared" si="14"/>
        <v>14.851666666666668</v>
      </c>
    </row>
    <row r="42" spans="1:15" x14ac:dyDescent="0.2">
      <c r="A42" s="14"/>
      <c r="B42" s="18" t="s">
        <v>67</v>
      </c>
      <c r="C42" s="14"/>
      <c r="D42" s="19"/>
      <c r="E42" s="12">
        <v>13.9</v>
      </c>
      <c r="F42" s="13">
        <v>14.36</v>
      </c>
      <c r="G42" s="13">
        <v>14.79</v>
      </c>
      <c r="H42" s="13">
        <f t="shared" si="12"/>
        <v>13.4</v>
      </c>
      <c r="I42" s="13">
        <v>15.5</v>
      </c>
      <c r="J42" s="41">
        <f t="shared" si="13"/>
        <v>12.2</v>
      </c>
      <c r="K42" s="3"/>
      <c r="L42" s="3"/>
      <c r="M42" s="24">
        <f>AVERAGE(E42:I42)</f>
        <v>14.389999999999997</v>
      </c>
      <c r="N42" s="24">
        <v>1</v>
      </c>
      <c r="O42" s="26">
        <f t="shared" si="14"/>
        <v>15.389999999999997</v>
      </c>
    </row>
    <row r="43" spans="1:15" x14ac:dyDescent="0.2">
      <c r="A43" s="20"/>
      <c r="B43" s="18" t="s">
        <v>68</v>
      </c>
      <c r="C43" s="20"/>
      <c r="D43" s="19"/>
      <c r="E43" s="12">
        <v>13.5</v>
      </c>
      <c r="F43" s="13">
        <v>14.15</v>
      </c>
      <c r="G43" s="13">
        <v>14.65</v>
      </c>
      <c r="H43" s="13">
        <f t="shared" si="12"/>
        <v>13.6</v>
      </c>
      <c r="I43" s="13">
        <v>14.9</v>
      </c>
      <c r="J43" s="13">
        <f t="shared" si="13"/>
        <v>12.2</v>
      </c>
      <c r="K43" s="3"/>
      <c r="L43" s="3"/>
      <c r="M43" s="24">
        <f t="shared" si="11"/>
        <v>13.833333333333334</v>
      </c>
      <c r="N43" s="24">
        <v>1</v>
      </c>
      <c r="O43" s="26">
        <f t="shared" si="14"/>
        <v>14.833333333333334</v>
      </c>
    </row>
    <row r="44" spans="1:15" x14ac:dyDescent="0.2">
      <c r="A44" s="4"/>
      <c r="B44" s="10" t="s">
        <v>41</v>
      </c>
      <c r="C44" s="11"/>
      <c r="D44" s="12"/>
      <c r="E44" s="12">
        <v>11</v>
      </c>
      <c r="F44" s="41">
        <v>9.0500000000000007</v>
      </c>
      <c r="G44" s="13">
        <v>11.83</v>
      </c>
      <c r="H44" s="41">
        <f t="shared" si="12"/>
        <v>8.6999999999999993</v>
      </c>
      <c r="I44" s="13">
        <v>11.1</v>
      </c>
      <c r="J44" s="13">
        <f t="shared" si="13"/>
        <v>9.9</v>
      </c>
      <c r="K44" s="13"/>
      <c r="L44" s="13"/>
      <c r="M44" s="24">
        <f>AVERAGE(E44,G44,I44:J44)</f>
        <v>10.9575</v>
      </c>
      <c r="N44" s="24">
        <v>1</v>
      </c>
      <c r="O44" s="26">
        <f t="shared" si="14"/>
        <v>11.9575</v>
      </c>
    </row>
    <row r="45" spans="1:15" x14ac:dyDescent="0.2">
      <c r="A45" s="14"/>
      <c r="B45" s="10" t="s">
        <v>42</v>
      </c>
      <c r="C45" s="15"/>
      <c r="D45" s="12"/>
      <c r="E45" s="12">
        <v>11.5</v>
      </c>
      <c r="F45" s="41">
        <v>9.18</v>
      </c>
      <c r="G45" s="13">
        <v>12.63</v>
      </c>
      <c r="H45" s="13">
        <f t="shared" si="12"/>
        <v>9.3000000000000007</v>
      </c>
      <c r="I45" s="13">
        <v>10.7</v>
      </c>
      <c r="J45" s="13">
        <f t="shared" si="13"/>
        <v>9.8000000000000007</v>
      </c>
      <c r="K45" s="13"/>
      <c r="L45" s="13"/>
      <c r="M45" s="24">
        <f>AVERAGE(E45,G45:J45)</f>
        <v>10.786000000000001</v>
      </c>
      <c r="N45" s="24">
        <v>1</v>
      </c>
      <c r="O45" s="26">
        <f t="shared" si="14"/>
        <v>11.786000000000001</v>
      </c>
    </row>
    <row r="46" spans="1:15" ht="16" x14ac:dyDescent="0.2">
      <c r="A46" s="14"/>
      <c r="B46" s="10" t="s">
        <v>43</v>
      </c>
      <c r="C46" s="16" t="s">
        <v>44</v>
      </c>
      <c r="D46" s="12"/>
      <c r="E46" s="42">
        <v>11.7</v>
      </c>
      <c r="F46" s="41">
        <v>9.59</v>
      </c>
      <c r="G46" s="13">
        <v>12.37</v>
      </c>
      <c r="H46" s="41">
        <f t="shared" si="12"/>
        <v>9.1</v>
      </c>
      <c r="I46" s="13">
        <v>11.1</v>
      </c>
      <c r="J46" s="13">
        <f t="shared" si="13"/>
        <v>9.9</v>
      </c>
      <c r="K46" s="13"/>
      <c r="L46" s="13"/>
      <c r="M46" s="24">
        <f>AVERAGE(G46,I46,J46)</f>
        <v>11.123333333333333</v>
      </c>
      <c r="N46" s="24">
        <v>1</v>
      </c>
      <c r="O46" s="26">
        <f t="shared" si="14"/>
        <v>12.123333333333333</v>
      </c>
    </row>
    <row r="47" spans="1:15" x14ac:dyDescent="0.2">
      <c r="A47" s="14"/>
      <c r="B47" s="10" t="s">
        <v>46</v>
      </c>
      <c r="C47" s="17" t="s">
        <v>47</v>
      </c>
      <c r="D47" s="12"/>
      <c r="E47" s="12">
        <v>11.5</v>
      </c>
      <c r="F47" s="41">
        <v>9.4600000000000009</v>
      </c>
      <c r="G47" s="13">
        <v>12.1</v>
      </c>
      <c r="H47" s="13">
        <f t="shared" si="12"/>
        <v>9.6</v>
      </c>
      <c r="I47" s="13">
        <v>10.9</v>
      </c>
      <c r="J47" s="13">
        <f t="shared" si="13"/>
        <v>9.9</v>
      </c>
      <c r="K47" s="13"/>
      <c r="L47" s="13"/>
      <c r="M47" s="24">
        <f>AVERAGE(E47,G47:J47)</f>
        <v>10.8</v>
      </c>
      <c r="N47" s="24">
        <v>1</v>
      </c>
      <c r="O47" s="26">
        <f t="shared" si="14"/>
        <v>11.8</v>
      </c>
    </row>
    <row r="48" spans="1:15" x14ac:dyDescent="0.2">
      <c r="A48" s="14"/>
      <c r="B48" s="18" t="s">
        <v>48</v>
      </c>
      <c r="C48" s="17" t="s">
        <v>49</v>
      </c>
      <c r="D48" s="12"/>
      <c r="E48" s="12">
        <v>11.7</v>
      </c>
      <c r="F48" s="13">
        <v>9.91</v>
      </c>
      <c r="G48" s="13">
        <v>12.37</v>
      </c>
      <c r="H48" s="13">
        <f t="shared" si="12"/>
        <v>10.3</v>
      </c>
      <c r="I48" s="13">
        <v>11.3</v>
      </c>
      <c r="J48" s="13">
        <f t="shared" si="13"/>
        <v>10</v>
      </c>
      <c r="K48" s="13"/>
      <c r="L48" s="13"/>
      <c r="M48" s="24">
        <f t="shared" si="11"/>
        <v>10.93</v>
      </c>
      <c r="N48" s="24">
        <v>1</v>
      </c>
      <c r="O48" s="26">
        <f t="shared" si="14"/>
        <v>11.93</v>
      </c>
    </row>
    <row r="49" spans="1:15" x14ac:dyDescent="0.2">
      <c r="A49" s="14" t="s">
        <v>55</v>
      </c>
      <c r="B49" s="18" t="s">
        <v>50</v>
      </c>
      <c r="C49" s="15"/>
      <c r="D49" s="12"/>
      <c r="E49" s="12">
        <v>11.9</v>
      </c>
      <c r="F49" s="13">
        <v>10.34</v>
      </c>
      <c r="G49" s="13">
        <v>12.57</v>
      </c>
      <c r="H49" s="13">
        <f t="shared" si="12"/>
        <v>10.3</v>
      </c>
      <c r="I49" s="13">
        <v>11.9</v>
      </c>
      <c r="J49" s="13">
        <f t="shared" si="13"/>
        <v>10.199999999999999</v>
      </c>
      <c r="K49" s="13"/>
      <c r="L49" s="13"/>
      <c r="M49" s="24">
        <f t="shared" si="11"/>
        <v>11.201666666666666</v>
      </c>
      <c r="N49" s="24">
        <v>1</v>
      </c>
      <c r="O49" s="26">
        <f t="shared" si="14"/>
        <v>12.201666666666666</v>
      </c>
    </row>
    <row r="50" spans="1:15" x14ac:dyDescent="0.2">
      <c r="A50" s="14"/>
      <c r="B50" s="18" t="s">
        <v>51</v>
      </c>
      <c r="C50" s="14"/>
      <c r="D50" s="19"/>
      <c r="E50" s="12">
        <v>12</v>
      </c>
      <c r="F50" s="13">
        <v>10.61</v>
      </c>
      <c r="G50" s="13">
        <v>12.56</v>
      </c>
      <c r="H50" s="13">
        <f t="shared" si="12"/>
        <v>10.9</v>
      </c>
      <c r="I50" s="13">
        <v>12.3</v>
      </c>
      <c r="J50" s="13">
        <f t="shared" si="13"/>
        <v>10.199999999999999</v>
      </c>
      <c r="K50" s="3"/>
      <c r="L50" s="3"/>
      <c r="M50" s="24">
        <f t="shared" si="11"/>
        <v>11.428333333333335</v>
      </c>
      <c r="N50" s="24">
        <v>1</v>
      </c>
      <c r="O50" s="26">
        <f t="shared" si="14"/>
        <v>12.428333333333335</v>
      </c>
    </row>
    <row r="51" spans="1:15" x14ac:dyDescent="0.2">
      <c r="A51" s="14"/>
      <c r="B51" s="18" t="s">
        <v>52</v>
      </c>
      <c r="C51" s="14"/>
      <c r="D51" s="19"/>
      <c r="E51" s="12">
        <v>12</v>
      </c>
      <c r="F51" s="13">
        <v>10.93</v>
      </c>
      <c r="G51" s="13">
        <v>12.67</v>
      </c>
      <c r="H51" s="13">
        <f t="shared" si="12"/>
        <v>11</v>
      </c>
      <c r="I51" s="13">
        <v>12.4</v>
      </c>
      <c r="J51" s="13">
        <f t="shared" si="13"/>
        <v>10.3</v>
      </c>
      <c r="K51" s="3"/>
      <c r="L51" s="3"/>
      <c r="M51" s="24">
        <f t="shared" si="11"/>
        <v>11.549999999999999</v>
      </c>
      <c r="N51" s="24">
        <v>1</v>
      </c>
      <c r="O51" s="26">
        <f t="shared" si="14"/>
        <v>12.549999999999999</v>
      </c>
    </row>
    <row r="52" spans="1:15" x14ac:dyDescent="0.2">
      <c r="A52" s="14"/>
      <c r="B52" s="18" t="s">
        <v>65</v>
      </c>
      <c r="C52" s="14"/>
      <c r="D52" s="19"/>
      <c r="E52" s="12">
        <v>11.9</v>
      </c>
      <c r="F52" s="13">
        <v>11.3</v>
      </c>
      <c r="G52" s="13">
        <v>12.77</v>
      </c>
      <c r="H52" s="13">
        <f t="shared" si="12"/>
        <v>10.4</v>
      </c>
      <c r="I52" s="13">
        <v>12.7</v>
      </c>
      <c r="J52" s="13">
        <f t="shared" si="13"/>
        <v>10.1</v>
      </c>
      <c r="K52" s="3"/>
      <c r="L52" s="3"/>
      <c r="M52" s="24">
        <f t="shared" si="11"/>
        <v>11.528333333333331</v>
      </c>
      <c r="N52" s="24">
        <v>1</v>
      </c>
      <c r="O52" s="26">
        <f t="shared" si="14"/>
        <v>12.528333333333331</v>
      </c>
    </row>
    <row r="53" spans="1:15" x14ac:dyDescent="0.2">
      <c r="A53" s="14"/>
      <c r="B53" s="18" t="s">
        <v>66</v>
      </c>
      <c r="C53" s="14"/>
      <c r="D53" s="19"/>
      <c r="E53" s="12">
        <v>11.9</v>
      </c>
      <c r="F53" s="13">
        <v>11.39</v>
      </c>
      <c r="G53" s="13">
        <v>12.94</v>
      </c>
      <c r="H53" s="13">
        <f t="shared" si="12"/>
        <v>11.3</v>
      </c>
      <c r="I53" s="13">
        <v>12.4</v>
      </c>
      <c r="J53" s="13">
        <f t="shared" si="13"/>
        <v>10.199999999999999</v>
      </c>
      <c r="K53" s="3"/>
      <c r="L53" s="3"/>
      <c r="M53" s="24">
        <f t="shared" si="11"/>
        <v>11.688333333333333</v>
      </c>
      <c r="N53" s="24">
        <v>1</v>
      </c>
      <c r="O53" s="26">
        <f t="shared" si="14"/>
        <v>12.688333333333333</v>
      </c>
    </row>
    <row r="54" spans="1:15" x14ac:dyDescent="0.2">
      <c r="A54" s="14"/>
      <c r="B54" s="18" t="s">
        <v>67</v>
      </c>
      <c r="C54" s="14"/>
      <c r="D54" s="19"/>
      <c r="E54" s="12">
        <v>12.1</v>
      </c>
      <c r="F54" s="13">
        <v>11.53</v>
      </c>
      <c r="G54" s="13">
        <v>12.95</v>
      </c>
      <c r="H54" s="13">
        <f t="shared" si="12"/>
        <v>11.1</v>
      </c>
      <c r="I54" s="13">
        <v>12.5</v>
      </c>
      <c r="J54" s="13">
        <f t="shared" si="13"/>
        <v>10.3</v>
      </c>
      <c r="K54" s="3"/>
      <c r="L54" s="3"/>
      <c r="M54" s="24">
        <f t="shared" si="11"/>
        <v>11.746666666666668</v>
      </c>
      <c r="N54" s="24">
        <v>1</v>
      </c>
      <c r="O54" s="26">
        <f t="shared" si="14"/>
        <v>12.746666666666668</v>
      </c>
    </row>
    <row r="55" spans="1:15" x14ac:dyDescent="0.2">
      <c r="A55" s="20"/>
      <c r="B55" s="18" t="s">
        <v>68</v>
      </c>
      <c r="C55" s="20"/>
      <c r="D55" s="19"/>
      <c r="E55" s="12">
        <v>11.8</v>
      </c>
      <c r="F55" s="13">
        <v>11.35</v>
      </c>
      <c r="G55" s="13">
        <v>12.81</v>
      </c>
      <c r="H55" s="13">
        <f t="shared" si="12"/>
        <v>11.4</v>
      </c>
      <c r="I55" s="13">
        <v>12.4</v>
      </c>
      <c r="J55" s="13">
        <f t="shared" si="13"/>
        <v>10.199999999999999</v>
      </c>
      <c r="K55" s="3"/>
      <c r="L55" s="3"/>
      <c r="M55" s="24">
        <f t="shared" si="11"/>
        <v>11.659999999999998</v>
      </c>
      <c r="N55" s="24">
        <v>1</v>
      </c>
      <c r="O55" s="26">
        <f t="shared" si="14"/>
        <v>12.659999999999998</v>
      </c>
    </row>
    <row r="56" spans="1:15" x14ac:dyDescent="0.2">
      <c r="E56" s="1"/>
      <c r="F56" s="1"/>
      <c r="H56" s="1"/>
      <c r="I56" s="1"/>
      <c r="J56" s="1"/>
    </row>
    <row r="57" spans="1:15" x14ac:dyDescent="0.2">
      <c r="E57" s="1"/>
      <c r="F57" s="1"/>
      <c r="H57" s="1"/>
      <c r="I57" s="1"/>
      <c r="J57" s="1"/>
    </row>
    <row r="58" spans="1:15" x14ac:dyDescent="0.2">
      <c r="E58" s="1"/>
      <c r="F58" s="1"/>
      <c r="H58" s="1"/>
      <c r="I58" s="1"/>
      <c r="J58" s="1"/>
    </row>
  </sheetData>
  <conditionalFormatting sqref="N4:N27">
    <cfRule type="cellIs" dxfId="3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52"/>
  <sheetViews>
    <sheetView workbookViewId="0"/>
  </sheetViews>
  <sheetFormatPr baseColWidth="10" defaultColWidth="8.6640625" defaultRowHeight="15" x14ac:dyDescent="0.2"/>
  <cols>
    <col min="1" max="2" width="15" customWidth="1"/>
    <col min="3" max="4" width="15.33203125" customWidth="1"/>
    <col min="5" max="6" width="12.6640625" customWidth="1"/>
    <col min="7" max="7" width="12.6640625" style="1" customWidth="1"/>
    <col min="8" max="18" width="12.6640625" customWidth="1"/>
  </cols>
  <sheetData>
    <row r="1" spans="1:15" x14ac:dyDescent="0.2">
      <c r="B1" s="2" t="s">
        <v>19</v>
      </c>
      <c r="C1" s="2"/>
      <c r="D1" s="2"/>
      <c r="E1" s="1"/>
      <c r="F1" s="1"/>
      <c r="H1" s="1"/>
      <c r="I1" s="1"/>
    </row>
    <row r="2" spans="1:15" ht="32" x14ac:dyDescent="0.2">
      <c r="A2" s="3"/>
      <c r="B2" s="3"/>
      <c r="C2" s="3"/>
      <c r="D2" s="4" t="s">
        <v>20</v>
      </c>
      <c r="E2" s="5" t="s">
        <v>6</v>
      </c>
      <c r="F2" s="5" t="s">
        <v>21</v>
      </c>
      <c r="G2" s="5" t="s">
        <v>22</v>
      </c>
      <c r="H2" s="5" t="s">
        <v>24</v>
      </c>
      <c r="I2" s="5" t="s">
        <v>23</v>
      </c>
      <c r="J2" s="7" t="s">
        <v>25</v>
      </c>
      <c r="K2" s="7" t="s">
        <v>26</v>
      </c>
      <c r="L2" s="7" t="s">
        <v>27</v>
      </c>
      <c r="M2" s="21" t="s">
        <v>28</v>
      </c>
      <c r="N2" s="21" t="s">
        <v>29</v>
      </c>
      <c r="O2" s="21" t="s">
        <v>30</v>
      </c>
    </row>
    <row r="3" spans="1:15" ht="32" x14ac:dyDescent="0.2">
      <c r="A3" s="6" t="s">
        <v>31</v>
      </c>
      <c r="B3" s="7" t="s">
        <v>32</v>
      </c>
      <c r="C3" s="4" t="s">
        <v>33</v>
      </c>
      <c r="D3" s="8" t="s">
        <v>34</v>
      </c>
      <c r="E3" s="9" t="s">
        <v>35</v>
      </c>
      <c r="F3" s="5" t="s">
        <v>36</v>
      </c>
      <c r="G3" s="5" t="s">
        <v>37</v>
      </c>
      <c r="H3" s="5" t="s">
        <v>39</v>
      </c>
      <c r="I3" s="5" t="s">
        <v>69</v>
      </c>
      <c r="J3" s="7" t="s">
        <v>70</v>
      </c>
      <c r="K3" s="7"/>
      <c r="L3" s="7"/>
      <c r="M3" s="22"/>
      <c r="N3" s="21"/>
      <c r="O3" s="21"/>
    </row>
    <row r="4" spans="1:15" x14ac:dyDescent="0.2">
      <c r="A4" s="4"/>
      <c r="B4" s="10" t="s">
        <v>41</v>
      </c>
      <c r="C4" s="11"/>
      <c r="D4" s="12"/>
      <c r="E4" s="13">
        <v>9.6999999999999993</v>
      </c>
      <c r="F4" s="13">
        <v>9.77</v>
      </c>
      <c r="G4" s="13">
        <v>10.41</v>
      </c>
      <c r="H4" s="13">
        <v>10.5</v>
      </c>
      <c r="I4" s="13">
        <v>11</v>
      </c>
      <c r="J4" s="13">
        <v>9.8000000000000007</v>
      </c>
      <c r="K4" s="13"/>
      <c r="L4" s="13"/>
      <c r="M4" s="23">
        <f t="shared" ref="M4:M23" si="0">_xlfn.STDEV.P(E4:L4)</f>
        <v>0.47765631531003089</v>
      </c>
      <c r="N4" s="24">
        <f t="shared" ref="N4:N13" si="1">MAX(E4:L4)-MIN(E4:L4)</f>
        <v>1.3000000000000007</v>
      </c>
      <c r="O4" s="24">
        <f t="shared" ref="O4:O13" si="2">AVERAGE(E4:L4)</f>
        <v>10.196666666666665</v>
      </c>
    </row>
    <row r="5" spans="1:15" x14ac:dyDescent="0.2">
      <c r="A5" s="14"/>
      <c r="B5" s="10" t="s">
        <v>42</v>
      </c>
      <c r="C5" s="15"/>
      <c r="D5" s="12"/>
      <c r="E5" s="13">
        <v>10.1</v>
      </c>
      <c r="F5" s="13">
        <v>9.85</v>
      </c>
      <c r="G5" s="13">
        <v>10.64</v>
      </c>
      <c r="H5" s="13">
        <v>11.2</v>
      </c>
      <c r="I5" s="13">
        <v>11</v>
      </c>
      <c r="J5" s="13">
        <v>10.3</v>
      </c>
      <c r="K5" s="13"/>
      <c r="L5" s="13"/>
      <c r="M5" s="23">
        <f t="shared" si="0"/>
        <v>0.47971345613814081</v>
      </c>
      <c r="N5" s="24">
        <f t="shared" si="1"/>
        <v>1.3499999999999996</v>
      </c>
      <c r="O5" s="24">
        <f t="shared" si="2"/>
        <v>10.515000000000001</v>
      </c>
    </row>
    <row r="6" spans="1:15" ht="16" x14ac:dyDescent="0.2">
      <c r="A6" s="14"/>
      <c r="B6" s="10" t="s">
        <v>43</v>
      </c>
      <c r="C6" s="16" t="s">
        <v>44</v>
      </c>
      <c r="D6" s="12"/>
      <c r="E6" s="13">
        <v>10.1</v>
      </c>
      <c r="F6" s="13">
        <v>9.82</v>
      </c>
      <c r="G6" s="13">
        <v>10.64</v>
      </c>
      <c r="H6" s="13">
        <v>11.3</v>
      </c>
      <c r="I6" s="13">
        <v>11</v>
      </c>
      <c r="J6" s="13">
        <v>10.199999999999999</v>
      </c>
      <c r="K6" s="13"/>
      <c r="L6" s="13"/>
      <c r="M6" s="23">
        <f t="shared" si="0"/>
        <v>0.51983971888778724</v>
      </c>
      <c r="N6" s="24">
        <f t="shared" si="1"/>
        <v>1.4800000000000004</v>
      </c>
      <c r="O6" s="24">
        <f t="shared" si="2"/>
        <v>10.51</v>
      </c>
    </row>
    <row r="7" spans="1:15" x14ac:dyDescent="0.2">
      <c r="A7" s="14" t="s">
        <v>45</v>
      </c>
      <c r="B7" s="10" t="s">
        <v>46</v>
      </c>
      <c r="C7" s="17" t="s">
        <v>47</v>
      </c>
      <c r="D7" s="12"/>
      <c r="E7" s="13">
        <v>9.6999999999999993</v>
      </c>
      <c r="F7" s="13">
        <v>9.5</v>
      </c>
      <c r="G7" s="13">
        <v>10.199999999999999</v>
      </c>
      <c r="H7" s="13">
        <v>11.3</v>
      </c>
      <c r="I7" s="13">
        <v>11</v>
      </c>
      <c r="J7" s="13">
        <v>10.199999999999999</v>
      </c>
      <c r="K7" s="13"/>
      <c r="L7" s="13"/>
      <c r="M7" s="23">
        <f t="shared" si="0"/>
        <v>0.64657215804236112</v>
      </c>
      <c r="N7" s="24">
        <f t="shared" si="1"/>
        <v>1.8000000000000007</v>
      </c>
      <c r="O7" s="24">
        <f t="shared" si="2"/>
        <v>10.316666666666668</v>
      </c>
    </row>
    <row r="8" spans="1:15" x14ac:dyDescent="0.2">
      <c r="A8" s="14"/>
      <c r="B8" s="18" t="s">
        <v>48</v>
      </c>
      <c r="C8" s="17" t="s">
        <v>49</v>
      </c>
      <c r="D8" s="12"/>
      <c r="E8" s="13">
        <v>10.1</v>
      </c>
      <c r="F8" s="13">
        <v>9.65</v>
      </c>
      <c r="G8" s="13">
        <v>10.62</v>
      </c>
      <c r="H8" s="13">
        <v>11.4</v>
      </c>
      <c r="I8" s="13">
        <v>11</v>
      </c>
      <c r="J8" s="13">
        <v>10.4</v>
      </c>
      <c r="K8" s="13"/>
      <c r="L8" s="13"/>
      <c r="M8" s="23">
        <f t="shared" si="0"/>
        <v>0.57185128214325875</v>
      </c>
      <c r="N8" s="24">
        <f t="shared" si="1"/>
        <v>1.75</v>
      </c>
      <c r="O8" s="24">
        <f t="shared" si="2"/>
        <v>10.528333333333332</v>
      </c>
    </row>
    <row r="9" spans="1:15" x14ac:dyDescent="0.2">
      <c r="A9" s="14"/>
      <c r="B9" s="18" t="s">
        <v>50</v>
      </c>
      <c r="C9" s="15"/>
      <c r="D9" s="12"/>
      <c r="E9" s="13">
        <v>10.199999999999999</v>
      </c>
      <c r="F9" s="13">
        <v>9.9600000000000009</v>
      </c>
      <c r="G9" s="13">
        <v>10.7</v>
      </c>
      <c r="H9" s="13">
        <v>11.4</v>
      </c>
      <c r="I9" s="13">
        <v>11</v>
      </c>
      <c r="J9" s="13">
        <v>10.3</v>
      </c>
      <c r="K9" s="13"/>
      <c r="L9" s="13"/>
      <c r="M9" s="23">
        <f t="shared" si="0"/>
        <v>0.49486249493055012</v>
      </c>
      <c r="N9" s="24">
        <f t="shared" si="1"/>
        <v>1.4399999999999995</v>
      </c>
      <c r="O9" s="24">
        <f t="shared" si="2"/>
        <v>10.593333333333334</v>
      </c>
    </row>
    <row r="10" spans="1:15" x14ac:dyDescent="0.2">
      <c r="A10" s="14"/>
      <c r="B10" s="18" t="s">
        <v>51</v>
      </c>
      <c r="C10" s="14"/>
      <c r="D10" s="19"/>
      <c r="E10" s="13">
        <v>10.1</v>
      </c>
      <c r="F10" s="13">
        <v>9.5399999999999991</v>
      </c>
      <c r="G10" s="13">
        <v>10.56</v>
      </c>
      <c r="H10" s="13">
        <v>11.4</v>
      </c>
      <c r="I10" s="13">
        <v>11</v>
      </c>
      <c r="J10" s="13">
        <v>10.5</v>
      </c>
      <c r="K10" s="3"/>
      <c r="L10" s="3"/>
      <c r="M10" s="23">
        <f t="shared" si="0"/>
        <v>0.5977085874868755</v>
      </c>
      <c r="N10" s="24">
        <f t="shared" si="1"/>
        <v>1.8600000000000012</v>
      </c>
      <c r="O10" s="24">
        <f t="shared" si="2"/>
        <v>10.516666666666667</v>
      </c>
    </row>
    <row r="11" spans="1:15" x14ac:dyDescent="0.2">
      <c r="A11" s="14"/>
      <c r="B11" s="18" t="s">
        <v>52</v>
      </c>
      <c r="C11" s="14"/>
      <c r="D11" s="19"/>
      <c r="E11" s="13">
        <v>10.199999999999999</v>
      </c>
      <c r="F11" s="13">
        <v>9.67</v>
      </c>
      <c r="G11" s="13">
        <v>10.86</v>
      </c>
      <c r="H11" s="13">
        <v>11.4</v>
      </c>
      <c r="I11" s="13">
        <v>11</v>
      </c>
      <c r="J11" s="13">
        <v>10.5</v>
      </c>
      <c r="K11" s="3"/>
      <c r="L11" s="3"/>
      <c r="M11" s="23">
        <f t="shared" si="0"/>
        <v>0.56307933129651766</v>
      </c>
      <c r="N11" s="24">
        <f t="shared" si="1"/>
        <v>1.7300000000000004</v>
      </c>
      <c r="O11" s="24">
        <f t="shared" si="2"/>
        <v>10.604999999999999</v>
      </c>
    </row>
    <row r="12" spans="1:15" x14ac:dyDescent="0.2">
      <c r="A12" s="14"/>
      <c r="B12" s="18" t="s">
        <v>53</v>
      </c>
      <c r="C12" s="27"/>
      <c r="D12" s="12"/>
      <c r="E12" s="13">
        <v>9.6999999999999993</v>
      </c>
      <c r="F12" s="13">
        <v>9.52</v>
      </c>
      <c r="G12" s="13">
        <v>10.26</v>
      </c>
      <c r="H12" s="13">
        <v>11.4</v>
      </c>
      <c r="I12" s="13">
        <v>11</v>
      </c>
      <c r="J12" s="13">
        <v>10.5</v>
      </c>
      <c r="K12" s="13"/>
      <c r="L12" s="13"/>
      <c r="M12" s="23">
        <f t="shared" si="0"/>
        <v>0.665073095397959</v>
      </c>
      <c r="N12" s="24">
        <f t="shared" si="1"/>
        <v>1.8800000000000008</v>
      </c>
      <c r="O12" s="24">
        <f t="shared" si="2"/>
        <v>10.396666666666667</v>
      </c>
    </row>
    <row r="13" spans="1:15" x14ac:dyDescent="0.2">
      <c r="A13" s="20"/>
      <c r="B13" s="18" t="s">
        <v>54</v>
      </c>
      <c r="C13" s="28"/>
      <c r="D13" s="12"/>
      <c r="E13" s="13">
        <v>9.6999999999999993</v>
      </c>
      <c r="F13" s="13">
        <v>9.5299999999999994</v>
      </c>
      <c r="G13" s="13">
        <v>10.26</v>
      </c>
      <c r="H13" s="13">
        <v>11.4</v>
      </c>
      <c r="I13" s="13">
        <v>11</v>
      </c>
      <c r="J13" s="13">
        <v>10.4</v>
      </c>
      <c r="K13" s="13"/>
      <c r="L13" s="13"/>
      <c r="M13" s="23">
        <f t="shared" si="0"/>
        <v>0.66137273068133784</v>
      </c>
      <c r="N13" s="24">
        <f t="shared" si="1"/>
        <v>1.870000000000001</v>
      </c>
      <c r="O13" s="24">
        <f t="shared" si="2"/>
        <v>10.381666666666666</v>
      </c>
    </row>
    <row r="14" spans="1:15" x14ac:dyDescent="0.2">
      <c r="A14" s="4"/>
      <c r="B14" s="18" t="s">
        <v>41</v>
      </c>
      <c r="C14" s="29"/>
      <c r="D14" s="12"/>
      <c r="E14" s="13">
        <v>7.2</v>
      </c>
      <c r="F14" s="13">
        <v>7.06</v>
      </c>
      <c r="G14" s="13">
        <v>7.65</v>
      </c>
      <c r="H14" s="13">
        <v>8</v>
      </c>
      <c r="I14" s="13">
        <v>7.8</v>
      </c>
      <c r="J14" s="13">
        <v>6.8</v>
      </c>
      <c r="K14" s="13"/>
      <c r="L14" s="13"/>
      <c r="M14" s="23">
        <f t="shared" si="0"/>
        <v>0.42741145931707969</v>
      </c>
      <c r="N14" s="24">
        <f t="shared" ref="N14:N21" si="3">MAX(E14:L14)-MIN(E14:L14)</f>
        <v>1.2000000000000002</v>
      </c>
      <c r="O14" s="24">
        <f t="shared" ref="O14:O21" si="4">AVERAGE(E14:L14)</f>
        <v>7.418333333333333</v>
      </c>
    </row>
    <row r="15" spans="1:15" x14ac:dyDescent="0.2">
      <c r="A15" s="14"/>
      <c r="B15" s="18" t="s">
        <v>42</v>
      </c>
      <c r="C15" s="27"/>
      <c r="D15" s="12"/>
      <c r="E15" s="13">
        <v>7.3</v>
      </c>
      <c r="F15" s="13">
        <v>7.04</v>
      </c>
      <c r="G15" s="13">
        <v>7.82</v>
      </c>
      <c r="H15" s="13">
        <v>8.4</v>
      </c>
      <c r="I15" s="13">
        <v>8.3000000000000007</v>
      </c>
      <c r="J15" s="13">
        <v>7.2</v>
      </c>
      <c r="K15" s="13"/>
      <c r="L15" s="13"/>
      <c r="M15" s="23">
        <f t="shared" si="0"/>
        <v>0.53334374989827693</v>
      </c>
      <c r="N15" s="24">
        <f t="shared" si="3"/>
        <v>1.3600000000000003</v>
      </c>
      <c r="O15" s="24">
        <f t="shared" si="4"/>
        <v>7.6766666666666667</v>
      </c>
    </row>
    <row r="16" spans="1:15" ht="16" x14ac:dyDescent="0.2">
      <c r="A16" s="14"/>
      <c r="B16" s="18" t="s">
        <v>43</v>
      </c>
      <c r="C16" s="30" t="s">
        <v>44</v>
      </c>
      <c r="D16" s="12"/>
      <c r="E16" s="13">
        <v>7.3</v>
      </c>
      <c r="F16" s="13">
        <v>7.12</v>
      </c>
      <c r="G16" s="13">
        <v>7.75</v>
      </c>
      <c r="H16" s="13">
        <v>8.4</v>
      </c>
      <c r="I16" s="13">
        <v>8.1</v>
      </c>
      <c r="J16" s="13">
        <v>7.3</v>
      </c>
      <c r="K16" s="13"/>
      <c r="L16" s="13"/>
      <c r="M16" s="23">
        <f t="shared" si="0"/>
        <v>0.46548958694642745</v>
      </c>
      <c r="N16" s="24">
        <f t="shared" si="3"/>
        <v>1.2800000000000002</v>
      </c>
      <c r="O16" s="24">
        <f t="shared" si="4"/>
        <v>7.6616666666666662</v>
      </c>
    </row>
    <row r="17" spans="1:15" x14ac:dyDescent="0.2">
      <c r="A17" s="14" t="s">
        <v>55</v>
      </c>
      <c r="B17" s="18" t="s">
        <v>46</v>
      </c>
      <c r="C17" s="31" t="s">
        <v>47</v>
      </c>
      <c r="D17" s="12"/>
      <c r="E17" s="13">
        <v>7.2</v>
      </c>
      <c r="F17" s="13">
        <v>6.61</v>
      </c>
      <c r="G17" s="13">
        <v>7.41</v>
      </c>
      <c r="H17" s="13">
        <v>8.4</v>
      </c>
      <c r="I17" s="13">
        <v>7.7</v>
      </c>
      <c r="J17" s="13">
        <v>7.3</v>
      </c>
      <c r="K17" s="13"/>
      <c r="L17" s="13"/>
      <c r="M17" s="23">
        <f t="shared" si="0"/>
        <v>0.54100729097572142</v>
      </c>
      <c r="N17" s="24">
        <f t="shared" si="3"/>
        <v>1.79</v>
      </c>
      <c r="O17" s="24">
        <f t="shared" si="4"/>
        <v>7.4366666666666665</v>
      </c>
    </row>
    <row r="18" spans="1:15" x14ac:dyDescent="0.2">
      <c r="A18" s="14"/>
      <c r="B18" s="18" t="s">
        <v>48</v>
      </c>
      <c r="C18" s="31" t="s">
        <v>49</v>
      </c>
      <c r="D18" s="12"/>
      <c r="E18" s="13">
        <v>7.3</v>
      </c>
      <c r="F18" s="13">
        <v>7.09</v>
      </c>
      <c r="G18" s="13">
        <v>7.72</v>
      </c>
      <c r="H18" s="13">
        <v>8.4</v>
      </c>
      <c r="I18" s="13">
        <v>8.1</v>
      </c>
      <c r="J18" s="13">
        <v>7.6</v>
      </c>
      <c r="K18" s="13"/>
      <c r="L18" s="13"/>
      <c r="M18" s="23">
        <f t="shared" si="0"/>
        <v>0.44581074709143376</v>
      </c>
      <c r="N18" s="24">
        <f t="shared" si="3"/>
        <v>1.3100000000000005</v>
      </c>
      <c r="O18" s="24">
        <f t="shared" si="4"/>
        <v>7.7016666666666671</v>
      </c>
    </row>
    <row r="19" spans="1:15" x14ac:dyDescent="0.2">
      <c r="A19" s="14"/>
      <c r="B19" s="18" t="s">
        <v>50</v>
      </c>
      <c r="C19" s="27"/>
      <c r="D19" s="12"/>
      <c r="E19" s="13">
        <v>7.4</v>
      </c>
      <c r="F19" s="13">
        <v>7.35</v>
      </c>
      <c r="G19" s="13">
        <v>7.76</v>
      </c>
      <c r="H19" s="13">
        <v>8.5</v>
      </c>
      <c r="I19" s="13">
        <v>8.4</v>
      </c>
      <c r="J19" s="13">
        <v>7.4</v>
      </c>
      <c r="K19" s="13"/>
      <c r="L19" s="13"/>
      <c r="M19" s="23">
        <f t="shared" si="0"/>
        <v>0.47855395608947687</v>
      </c>
      <c r="N19" s="24">
        <f t="shared" si="3"/>
        <v>1.1500000000000004</v>
      </c>
      <c r="O19" s="24">
        <f t="shared" si="4"/>
        <v>7.8016666666666659</v>
      </c>
    </row>
    <row r="20" spans="1:15" x14ac:dyDescent="0.2">
      <c r="A20" s="14"/>
      <c r="B20" s="18" t="s">
        <v>51</v>
      </c>
      <c r="C20" s="32"/>
      <c r="D20" s="12"/>
      <c r="E20" s="13">
        <v>7.3</v>
      </c>
      <c r="F20" s="13">
        <v>6.69</v>
      </c>
      <c r="G20" s="13">
        <v>7.79</v>
      </c>
      <c r="H20" s="13">
        <v>8.4</v>
      </c>
      <c r="I20" s="13">
        <v>8.1</v>
      </c>
      <c r="J20" s="13">
        <v>7.6</v>
      </c>
      <c r="K20" s="3"/>
      <c r="L20" s="3"/>
      <c r="M20" s="23">
        <f t="shared" si="0"/>
        <v>0.55243903635504321</v>
      </c>
      <c r="N20" s="24">
        <f t="shared" si="3"/>
        <v>1.71</v>
      </c>
      <c r="O20" s="24">
        <f t="shared" si="4"/>
        <v>7.6466666666666674</v>
      </c>
    </row>
    <row r="21" spans="1:15" x14ac:dyDescent="0.2">
      <c r="A21" s="14"/>
      <c r="B21" s="18" t="s">
        <v>52</v>
      </c>
      <c r="C21" s="32"/>
      <c r="D21" s="12"/>
      <c r="E21" s="13">
        <v>7.4</v>
      </c>
      <c r="F21" s="13">
        <v>7.21</v>
      </c>
      <c r="G21" s="13">
        <v>7.89</v>
      </c>
      <c r="H21" s="13">
        <v>8.6</v>
      </c>
      <c r="I21" s="13">
        <v>8.4</v>
      </c>
      <c r="J21" s="13">
        <v>7.6</v>
      </c>
      <c r="K21" s="3"/>
      <c r="L21" s="3"/>
      <c r="M21" s="23">
        <f t="shared" si="0"/>
        <v>0.50682015219076149</v>
      </c>
      <c r="N21" s="24">
        <f t="shared" si="3"/>
        <v>1.3899999999999997</v>
      </c>
      <c r="O21" s="24">
        <f t="shared" si="4"/>
        <v>7.8500000000000005</v>
      </c>
    </row>
    <row r="22" spans="1:15" x14ac:dyDescent="0.2">
      <c r="A22" s="14"/>
      <c r="B22" s="18" t="s">
        <v>53</v>
      </c>
      <c r="C22" s="32"/>
      <c r="D22" s="12"/>
      <c r="E22" s="13">
        <v>7.2</v>
      </c>
      <c r="F22" s="13">
        <v>6.64</v>
      </c>
      <c r="G22" s="13">
        <v>7.45</v>
      </c>
      <c r="H22" s="13">
        <v>8.4</v>
      </c>
      <c r="I22" s="13">
        <v>8.3000000000000007</v>
      </c>
      <c r="J22" s="13">
        <v>7.6</v>
      </c>
      <c r="K22" s="3"/>
      <c r="L22" s="3"/>
      <c r="M22" s="23">
        <f t="shared" si="0"/>
        <v>0.61020260751837385</v>
      </c>
      <c r="N22" s="24">
        <f t="shared" ref="N22:N23" si="5">MAX(E22:L22)-MIN(E22:L22)</f>
        <v>1.7600000000000007</v>
      </c>
      <c r="O22" s="24">
        <f t="shared" ref="O22:O23" si="6">AVERAGE(E22:L22)</f>
        <v>7.5983333333333327</v>
      </c>
    </row>
    <row r="23" spans="1:15" x14ac:dyDescent="0.2">
      <c r="A23" s="20"/>
      <c r="B23" s="18" t="s">
        <v>54</v>
      </c>
      <c r="C23" s="33"/>
      <c r="D23" s="12"/>
      <c r="E23" s="13">
        <v>7.2</v>
      </c>
      <c r="F23" s="13">
        <v>6.67</v>
      </c>
      <c r="G23" s="13">
        <v>7.47</v>
      </c>
      <c r="H23" s="13">
        <v>8.4</v>
      </c>
      <c r="I23" s="13">
        <v>8.3000000000000007</v>
      </c>
      <c r="J23" s="13">
        <v>7.5</v>
      </c>
      <c r="K23" s="3"/>
      <c r="L23" s="3"/>
      <c r="M23" s="23">
        <f t="shared" si="0"/>
        <v>0.60293725488920791</v>
      </c>
      <c r="N23" s="24">
        <f t="shared" si="5"/>
        <v>1.7300000000000004</v>
      </c>
      <c r="O23" s="24">
        <f t="shared" si="6"/>
        <v>7.5900000000000007</v>
      </c>
    </row>
    <row r="24" spans="1:15" x14ac:dyDescent="0.2">
      <c r="E24" s="1"/>
      <c r="F24" s="1"/>
      <c r="H24" s="1"/>
      <c r="I24" s="1"/>
    </row>
    <row r="25" spans="1:15" x14ac:dyDescent="0.2">
      <c r="E25" s="1"/>
      <c r="F25" s="1"/>
      <c r="H25" s="1"/>
      <c r="I25" s="1"/>
    </row>
    <row r="26" spans="1:15" x14ac:dyDescent="0.2">
      <c r="E26" s="1"/>
      <c r="F26" s="1"/>
      <c r="H26" s="1"/>
      <c r="I26" s="1"/>
    </row>
    <row r="27" spans="1:15" x14ac:dyDescent="0.2">
      <c r="E27" s="1"/>
      <c r="F27" s="1"/>
      <c r="H27" s="1"/>
      <c r="I27" s="1"/>
    </row>
    <row r="28" spans="1:15" x14ac:dyDescent="0.2">
      <c r="E28" s="1"/>
      <c r="F28" s="1"/>
      <c r="H28" s="1"/>
      <c r="I28" s="1"/>
    </row>
    <row r="29" spans="1:15" x14ac:dyDescent="0.2">
      <c r="B29" s="2" t="s">
        <v>56</v>
      </c>
      <c r="E29" s="1"/>
      <c r="F29" s="1"/>
      <c r="H29" s="1"/>
      <c r="I29" s="1"/>
    </row>
    <row r="30" spans="1:15" ht="32" x14ac:dyDescent="0.2">
      <c r="A30" s="3"/>
      <c r="B30" s="3"/>
      <c r="C30" s="3"/>
      <c r="D30" s="4" t="s">
        <v>20</v>
      </c>
      <c r="E30" s="5" t="str">
        <f>E2</f>
        <v>Ericsson</v>
      </c>
      <c r="F30" s="5" t="str">
        <f t="shared" ref="F30:L30" si="7">F2</f>
        <v>Huawei, HiSilicon</v>
      </c>
      <c r="G30" s="5" t="str">
        <f t="shared" si="7"/>
        <v>Qualcomm</v>
      </c>
      <c r="H30" s="5" t="str">
        <f t="shared" si="7"/>
        <v>Intel</v>
      </c>
      <c r="I30" s="5" t="str">
        <f t="shared" si="7"/>
        <v>Apple</v>
      </c>
      <c r="J30" s="7" t="str">
        <f t="shared" si="7"/>
        <v>CMCC</v>
      </c>
      <c r="K30" s="7" t="str">
        <f t="shared" si="7"/>
        <v>Company 7</v>
      </c>
      <c r="L30" s="7" t="str">
        <f t="shared" si="7"/>
        <v>Company 8</v>
      </c>
      <c r="M30" s="21" t="s">
        <v>30</v>
      </c>
      <c r="N30" s="21" t="s">
        <v>57</v>
      </c>
      <c r="O30" s="25" t="s">
        <v>58</v>
      </c>
    </row>
    <row r="31" spans="1:15" ht="32" x14ac:dyDescent="0.2">
      <c r="A31" s="6" t="s">
        <v>31</v>
      </c>
      <c r="B31" s="7" t="s">
        <v>32</v>
      </c>
      <c r="C31" s="4" t="s">
        <v>33</v>
      </c>
      <c r="D31" s="8" t="s">
        <v>34</v>
      </c>
      <c r="E31" s="9"/>
      <c r="F31" s="9"/>
      <c r="G31" s="9"/>
      <c r="H31" s="9"/>
      <c r="I31" s="9"/>
      <c r="J31" s="34"/>
      <c r="K31" s="34"/>
      <c r="L31" s="34"/>
      <c r="M31" s="21"/>
      <c r="N31" s="21"/>
      <c r="O31" s="25"/>
    </row>
    <row r="32" spans="1:15" x14ac:dyDescent="0.2">
      <c r="A32" s="4"/>
      <c r="B32" s="10" t="s">
        <v>41</v>
      </c>
      <c r="C32" s="11"/>
      <c r="D32" s="12"/>
      <c r="E32" s="12">
        <v>11.7</v>
      </c>
      <c r="F32" s="13">
        <v>12.27</v>
      </c>
      <c r="G32" s="13">
        <v>12.41</v>
      </c>
      <c r="H32" s="13">
        <f>H4+2.5</f>
        <v>13</v>
      </c>
      <c r="I32" s="13">
        <v>13.5</v>
      </c>
      <c r="J32" s="3">
        <v>11.8</v>
      </c>
      <c r="K32" s="13"/>
      <c r="L32" s="13"/>
      <c r="M32" s="24">
        <f t="shared" ref="M32:M41" si="8">AVERAGE(E32:L32)</f>
        <v>12.446666666666665</v>
      </c>
      <c r="N32" s="24">
        <v>0.8</v>
      </c>
      <c r="O32" s="26">
        <f>M32+N32</f>
        <v>13.246666666666666</v>
      </c>
    </row>
    <row r="33" spans="1:15" x14ac:dyDescent="0.2">
      <c r="A33" s="14"/>
      <c r="B33" s="10" t="s">
        <v>42</v>
      </c>
      <c r="C33" s="15"/>
      <c r="D33" s="12"/>
      <c r="E33" s="12">
        <v>12.1</v>
      </c>
      <c r="F33" s="13">
        <v>12.35</v>
      </c>
      <c r="G33" s="13">
        <v>12.64</v>
      </c>
      <c r="H33" s="13">
        <f t="shared" ref="H33:H49" si="9">H5+2.5</f>
        <v>13.7</v>
      </c>
      <c r="I33" s="13">
        <v>13.5</v>
      </c>
      <c r="J33" s="3">
        <v>12.3</v>
      </c>
      <c r="K33" s="13"/>
      <c r="L33" s="13"/>
      <c r="M33" s="24">
        <f t="shared" si="8"/>
        <v>12.765000000000001</v>
      </c>
      <c r="N33" s="24">
        <v>0.8</v>
      </c>
      <c r="O33" s="26">
        <f t="shared" ref="O33:O41" si="10">M33+N33</f>
        <v>13.565000000000001</v>
      </c>
    </row>
    <row r="34" spans="1:15" ht="16" x14ac:dyDescent="0.2">
      <c r="A34" s="14"/>
      <c r="B34" s="10" t="s">
        <v>43</v>
      </c>
      <c r="C34" s="16" t="s">
        <v>44</v>
      </c>
      <c r="D34" s="12"/>
      <c r="E34" s="12">
        <v>12.1</v>
      </c>
      <c r="F34" s="13">
        <v>12.32</v>
      </c>
      <c r="G34" s="13">
        <v>12.64</v>
      </c>
      <c r="H34" s="13">
        <f t="shared" si="9"/>
        <v>13.8</v>
      </c>
      <c r="I34" s="13">
        <v>13.5</v>
      </c>
      <c r="J34" s="3">
        <v>12.2</v>
      </c>
      <c r="K34" s="13"/>
      <c r="L34" s="13"/>
      <c r="M34" s="24">
        <f t="shared" si="8"/>
        <v>12.76</v>
      </c>
      <c r="N34" s="24">
        <v>0.8</v>
      </c>
      <c r="O34" s="26">
        <f t="shared" si="10"/>
        <v>13.56</v>
      </c>
    </row>
    <row r="35" spans="1:15" x14ac:dyDescent="0.2">
      <c r="A35" s="14" t="s">
        <v>45</v>
      </c>
      <c r="B35" s="10" t="s">
        <v>46</v>
      </c>
      <c r="C35" s="17" t="s">
        <v>47</v>
      </c>
      <c r="D35" s="12"/>
      <c r="E35" s="12">
        <v>11.7</v>
      </c>
      <c r="F35" s="13">
        <v>12</v>
      </c>
      <c r="G35" s="13">
        <v>12.2</v>
      </c>
      <c r="H35" s="13">
        <f t="shared" si="9"/>
        <v>13.8</v>
      </c>
      <c r="I35" s="13">
        <v>13.5</v>
      </c>
      <c r="J35" s="3">
        <v>12.2</v>
      </c>
      <c r="K35" s="13"/>
      <c r="L35" s="13"/>
      <c r="M35" s="24">
        <f t="shared" si="8"/>
        <v>12.566666666666668</v>
      </c>
      <c r="N35" s="24">
        <v>0.8</v>
      </c>
      <c r="O35" s="26">
        <f t="shared" si="10"/>
        <v>13.366666666666669</v>
      </c>
    </row>
    <row r="36" spans="1:15" x14ac:dyDescent="0.2">
      <c r="A36" s="14"/>
      <c r="B36" s="18" t="s">
        <v>48</v>
      </c>
      <c r="C36" s="17" t="s">
        <v>49</v>
      </c>
      <c r="D36" s="12"/>
      <c r="E36" s="12">
        <v>12.1</v>
      </c>
      <c r="F36" s="13">
        <v>12.15</v>
      </c>
      <c r="G36" s="13">
        <v>12.62</v>
      </c>
      <c r="H36" s="13">
        <f t="shared" si="9"/>
        <v>13.9</v>
      </c>
      <c r="I36" s="13">
        <v>13.5</v>
      </c>
      <c r="J36" s="3">
        <v>12.4</v>
      </c>
      <c r="K36" s="13"/>
      <c r="L36" s="13"/>
      <c r="M36" s="24">
        <f t="shared" si="8"/>
        <v>12.778333333333334</v>
      </c>
      <c r="N36" s="24">
        <v>0.8</v>
      </c>
      <c r="O36" s="26">
        <f t="shared" si="10"/>
        <v>13.578333333333335</v>
      </c>
    </row>
    <row r="37" spans="1:15" x14ac:dyDescent="0.2">
      <c r="A37" s="14"/>
      <c r="B37" s="18" t="s">
        <v>50</v>
      </c>
      <c r="C37" s="15"/>
      <c r="D37" s="12"/>
      <c r="E37" s="12">
        <v>12.2</v>
      </c>
      <c r="F37" s="13">
        <v>12.46</v>
      </c>
      <c r="G37" s="13">
        <v>12.7</v>
      </c>
      <c r="H37" s="13">
        <f t="shared" si="9"/>
        <v>13.9</v>
      </c>
      <c r="I37" s="13">
        <v>13.5</v>
      </c>
      <c r="J37" s="3">
        <v>12.3</v>
      </c>
      <c r="K37" s="13"/>
      <c r="L37" s="13"/>
      <c r="M37" s="24">
        <f t="shared" si="8"/>
        <v>12.843333333333332</v>
      </c>
      <c r="N37" s="24">
        <v>0.8</v>
      </c>
      <c r="O37" s="26">
        <f t="shared" si="10"/>
        <v>13.643333333333333</v>
      </c>
    </row>
    <row r="38" spans="1:15" x14ac:dyDescent="0.2">
      <c r="A38" s="14"/>
      <c r="B38" s="18" t="s">
        <v>51</v>
      </c>
      <c r="C38" s="14"/>
      <c r="D38" s="19"/>
      <c r="E38" s="12">
        <v>12.1</v>
      </c>
      <c r="F38" s="13">
        <v>12.04</v>
      </c>
      <c r="G38" s="13">
        <v>12.56</v>
      </c>
      <c r="H38" s="13">
        <f t="shared" si="9"/>
        <v>13.9</v>
      </c>
      <c r="I38" s="13">
        <v>13.5</v>
      </c>
      <c r="J38" s="3">
        <v>12.5</v>
      </c>
      <c r="K38" s="3"/>
      <c r="L38" s="3"/>
      <c r="M38" s="24">
        <f t="shared" si="8"/>
        <v>12.766666666666666</v>
      </c>
      <c r="N38" s="24">
        <v>0.8</v>
      </c>
      <c r="O38" s="26">
        <f t="shared" si="10"/>
        <v>13.566666666666666</v>
      </c>
    </row>
    <row r="39" spans="1:15" x14ac:dyDescent="0.2">
      <c r="A39" s="14"/>
      <c r="B39" s="18" t="s">
        <v>52</v>
      </c>
      <c r="C39" s="14"/>
      <c r="D39" s="19"/>
      <c r="E39" s="12">
        <v>12.2</v>
      </c>
      <c r="F39" s="13">
        <v>12.17</v>
      </c>
      <c r="G39" s="13">
        <v>12.86</v>
      </c>
      <c r="H39" s="13">
        <f t="shared" si="9"/>
        <v>13.9</v>
      </c>
      <c r="I39" s="13">
        <v>13.5</v>
      </c>
      <c r="J39" s="3">
        <v>12.5</v>
      </c>
      <c r="K39" s="3"/>
      <c r="L39" s="3"/>
      <c r="M39" s="24">
        <f t="shared" si="8"/>
        <v>12.854999999999999</v>
      </c>
      <c r="N39" s="24">
        <v>0.8</v>
      </c>
      <c r="O39" s="26">
        <f t="shared" si="10"/>
        <v>13.654999999999999</v>
      </c>
    </row>
    <row r="40" spans="1:15" x14ac:dyDescent="0.2">
      <c r="A40" s="14"/>
      <c r="B40" s="18" t="s">
        <v>53</v>
      </c>
      <c r="C40" s="27"/>
      <c r="D40" s="12"/>
      <c r="E40" s="12">
        <v>11.7</v>
      </c>
      <c r="F40" s="13">
        <v>12.02</v>
      </c>
      <c r="G40" s="13">
        <v>12.26</v>
      </c>
      <c r="H40" s="13">
        <v>13.9</v>
      </c>
      <c r="I40" s="13">
        <v>13.5</v>
      </c>
      <c r="J40" s="13">
        <v>12.5</v>
      </c>
      <c r="K40" s="13"/>
      <c r="L40" s="13"/>
      <c r="M40" s="24">
        <f t="shared" si="8"/>
        <v>12.646666666666667</v>
      </c>
      <c r="N40" s="24">
        <v>0.8</v>
      </c>
      <c r="O40" s="26">
        <f t="shared" si="10"/>
        <v>13.446666666666667</v>
      </c>
    </row>
    <row r="41" spans="1:15" x14ac:dyDescent="0.2">
      <c r="A41" s="20"/>
      <c r="B41" s="18" t="s">
        <v>54</v>
      </c>
      <c r="C41" s="28"/>
      <c r="D41" s="12"/>
      <c r="E41" s="12">
        <v>11.7</v>
      </c>
      <c r="F41" s="13">
        <v>12.03</v>
      </c>
      <c r="G41" s="13">
        <v>12.26</v>
      </c>
      <c r="H41" s="13">
        <v>13.9</v>
      </c>
      <c r="I41" s="13">
        <v>13.5</v>
      </c>
      <c r="J41" s="13">
        <v>12.4</v>
      </c>
      <c r="K41" s="13"/>
      <c r="L41" s="13"/>
      <c r="M41" s="24">
        <f t="shared" si="8"/>
        <v>12.631666666666666</v>
      </c>
      <c r="N41" s="24">
        <v>0.8</v>
      </c>
      <c r="O41" s="26">
        <f t="shared" si="10"/>
        <v>13.431666666666667</v>
      </c>
    </row>
    <row r="42" spans="1:15" x14ac:dyDescent="0.2">
      <c r="A42" s="4"/>
      <c r="B42" s="18" t="s">
        <v>41</v>
      </c>
      <c r="C42" s="29"/>
      <c r="D42" s="12"/>
      <c r="E42" s="12">
        <v>9.1999999999999993</v>
      </c>
      <c r="F42" s="13">
        <v>9.56</v>
      </c>
      <c r="G42" s="13">
        <v>9.65</v>
      </c>
      <c r="H42" s="13">
        <f t="shared" si="9"/>
        <v>10.5</v>
      </c>
      <c r="I42" s="13">
        <v>10.3</v>
      </c>
      <c r="J42" s="13">
        <v>8.8000000000000007</v>
      </c>
      <c r="K42" s="13"/>
      <c r="L42" s="13"/>
      <c r="M42" s="24">
        <f t="shared" ref="M42:M51" si="11">AVERAGE(E42:L42)</f>
        <v>9.6683333333333312</v>
      </c>
      <c r="N42" s="24">
        <v>0.8</v>
      </c>
      <c r="O42" s="26">
        <f t="shared" ref="O42:O51" si="12">M42+N42</f>
        <v>10.468333333333332</v>
      </c>
    </row>
    <row r="43" spans="1:15" x14ac:dyDescent="0.2">
      <c r="A43" s="14"/>
      <c r="B43" s="18" t="s">
        <v>42</v>
      </c>
      <c r="C43" s="27"/>
      <c r="D43" s="12"/>
      <c r="E43" s="12">
        <v>9.6999999999999993</v>
      </c>
      <c r="F43" s="13">
        <v>9.5399999999999991</v>
      </c>
      <c r="G43" s="13">
        <v>9.82</v>
      </c>
      <c r="H43" s="13">
        <f t="shared" si="9"/>
        <v>10.9</v>
      </c>
      <c r="I43" s="13">
        <v>10.8</v>
      </c>
      <c r="J43" s="13">
        <v>9.1999999999999993</v>
      </c>
      <c r="K43" s="13"/>
      <c r="L43" s="13"/>
      <c r="M43" s="24">
        <f t="shared" si="11"/>
        <v>9.9933333333333341</v>
      </c>
      <c r="N43" s="24">
        <v>0.8</v>
      </c>
      <c r="O43" s="26">
        <f t="shared" si="12"/>
        <v>10.793333333333335</v>
      </c>
    </row>
    <row r="44" spans="1:15" ht="16" x14ac:dyDescent="0.2">
      <c r="A44" s="14"/>
      <c r="B44" s="18" t="s">
        <v>43</v>
      </c>
      <c r="C44" s="30" t="s">
        <v>44</v>
      </c>
      <c r="D44" s="12"/>
      <c r="E44" s="12">
        <v>9.3000000000000007</v>
      </c>
      <c r="F44" s="13">
        <v>9.6199999999999992</v>
      </c>
      <c r="G44" s="13">
        <v>9.75</v>
      </c>
      <c r="H44" s="13">
        <f t="shared" si="9"/>
        <v>10.9</v>
      </c>
      <c r="I44" s="13">
        <v>10.6</v>
      </c>
      <c r="J44" s="13">
        <v>9.3000000000000007</v>
      </c>
      <c r="K44" s="13"/>
      <c r="L44" s="13"/>
      <c r="M44" s="24">
        <f t="shared" si="11"/>
        <v>9.9116666666666671</v>
      </c>
      <c r="N44" s="24">
        <v>0.8</v>
      </c>
      <c r="O44" s="26">
        <f t="shared" si="12"/>
        <v>10.711666666666668</v>
      </c>
    </row>
    <row r="45" spans="1:15" x14ac:dyDescent="0.2">
      <c r="A45" s="14" t="s">
        <v>55</v>
      </c>
      <c r="B45" s="18" t="s">
        <v>46</v>
      </c>
      <c r="C45" s="31" t="s">
        <v>47</v>
      </c>
      <c r="D45" s="12"/>
      <c r="E45" s="12">
        <v>9.1999999999999993</v>
      </c>
      <c r="F45" s="13">
        <v>9.11</v>
      </c>
      <c r="G45" s="13">
        <v>9.41</v>
      </c>
      <c r="H45" s="13">
        <f t="shared" si="9"/>
        <v>10.9</v>
      </c>
      <c r="I45" s="13">
        <v>10.199999999999999</v>
      </c>
      <c r="J45" s="13">
        <v>9.3000000000000007</v>
      </c>
      <c r="K45" s="13"/>
      <c r="L45" s="13"/>
      <c r="M45" s="24">
        <f t="shared" si="11"/>
        <v>9.6866666666666656</v>
      </c>
      <c r="N45" s="24">
        <v>0.8</v>
      </c>
      <c r="O45" s="26">
        <f t="shared" si="12"/>
        <v>10.486666666666666</v>
      </c>
    </row>
    <row r="46" spans="1:15" x14ac:dyDescent="0.2">
      <c r="A46" s="14"/>
      <c r="B46" s="18" t="s">
        <v>48</v>
      </c>
      <c r="C46" s="31" t="s">
        <v>49</v>
      </c>
      <c r="D46" s="12"/>
      <c r="E46" s="12">
        <v>9.3000000000000007</v>
      </c>
      <c r="F46" s="13">
        <v>9.59</v>
      </c>
      <c r="G46" s="13">
        <v>9.7200000000000006</v>
      </c>
      <c r="H46" s="13">
        <f t="shared" si="9"/>
        <v>10.9</v>
      </c>
      <c r="I46" s="13">
        <v>10.6</v>
      </c>
      <c r="J46" s="13">
        <v>9.6</v>
      </c>
      <c r="K46" s="13"/>
      <c r="L46" s="13"/>
      <c r="M46" s="24">
        <f t="shared" si="11"/>
        <v>9.9516666666666662</v>
      </c>
      <c r="N46" s="24">
        <v>0.8</v>
      </c>
      <c r="O46" s="26">
        <f t="shared" si="12"/>
        <v>10.751666666666667</v>
      </c>
    </row>
    <row r="47" spans="1:15" x14ac:dyDescent="0.2">
      <c r="A47" s="14"/>
      <c r="B47" s="18" t="s">
        <v>50</v>
      </c>
      <c r="C47" s="27"/>
      <c r="D47" s="12"/>
      <c r="E47" s="12">
        <v>9.4</v>
      </c>
      <c r="F47" s="13">
        <v>9.85</v>
      </c>
      <c r="G47" s="13">
        <v>9.76</v>
      </c>
      <c r="H47" s="13">
        <f t="shared" si="9"/>
        <v>11</v>
      </c>
      <c r="I47" s="13">
        <v>10.9</v>
      </c>
      <c r="J47" s="13">
        <v>9.4</v>
      </c>
      <c r="K47" s="13"/>
      <c r="L47" s="13"/>
      <c r="M47" s="24">
        <f t="shared" si="11"/>
        <v>10.051666666666666</v>
      </c>
      <c r="N47" s="24">
        <v>0.8</v>
      </c>
      <c r="O47" s="26">
        <f t="shared" si="12"/>
        <v>10.851666666666667</v>
      </c>
    </row>
    <row r="48" spans="1:15" x14ac:dyDescent="0.2">
      <c r="A48" s="14"/>
      <c r="B48" s="18" t="s">
        <v>51</v>
      </c>
      <c r="C48" s="32"/>
      <c r="D48" s="12"/>
      <c r="E48" s="12">
        <v>9.3000000000000007</v>
      </c>
      <c r="F48" s="13">
        <v>9.19</v>
      </c>
      <c r="G48" s="13">
        <v>9.7899999999999991</v>
      </c>
      <c r="H48" s="13">
        <f t="shared" si="9"/>
        <v>10.9</v>
      </c>
      <c r="I48" s="13">
        <v>10.6</v>
      </c>
      <c r="J48" s="13">
        <v>9.6</v>
      </c>
      <c r="K48" s="3"/>
      <c r="L48" s="3"/>
      <c r="M48" s="24">
        <f t="shared" si="11"/>
        <v>9.8966666666666665</v>
      </c>
      <c r="N48" s="24">
        <v>0.8</v>
      </c>
      <c r="O48" s="26">
        <f t="shared" si="12"/>
        <v>10.696666666666667</v>
      </c>
    </row>
    <row r="49" spans="1:15" x14ac:dyDescent="0.2">
      <c r="A49" s="14"/>
      <c r="B49" s="18" t="s">
        <v>52</v>
      </c>
      <c r="C49" s="32"/>
      <c r="D49" s="12"/>
      <c r="E49" s="12">
        <v>9.6999999999999993</v>
      </c>
      <c r="F49" s="13">
        <v>9.7100000000000009</v>
      </c>
      <c r="G49" s="13">
        <v>9.89</v>
      </c>
      <c r="H49" s="13">
        <f t="shared" si="9"/>
        <v>11.1</v>
      </c>
      <c r="I49" s="13">
        <v>10.9</v>
      </c>
      <c r="J49" s="13">
        <v>9.6</v>
      </c>
      <c r="K49" s="3"/>
      <c r="L49" s="3"/>
      <c r="M49" s="24">
        <f t="shared" si="11"/>
        <v>10.15</v>
      </c>
      <c r="N49" s="24">
        <v>0.8</v>
      </c>
      <c r="O49" s="26">
        <f t="shared" si="12"/>
        <v>10.950000000000001</v>
      </c>
    </row>
    <row r="50" spans="1:15" x14ac:dyDescent="0.2">
      <c r="A50" s="14"/>
      <c r="B50" s="18" t="s">
        <v>53</v>
      </c>
      <c r="C50" s="27"/>
      <c r="D50" s="12"/>
      <c r="E50" s="12">
        <v>9.1999999999999993</v>
      </c>
      <c r="F50" s="13">
        <v>9.14</v>
      </c>
      <c r="G50" s="13">
        <v>9.4499999999999993</v>
      </c>
      <c r="H50" s="13">
        <v>10.9</v>
      </c>
      <c r="I50" s="13">
        <v>10.8</v>
      </c>
      <c r="J50" s="13">
        <v>9.6</v>
      </c>
      <c r="K50" s="13"/>
      <c r="L50" s="13"/>
      <c r="M50" s="24">
        <f t="shared" si="11"/>
        <v>9.8483333333333327</v>
      </c>
      <c r="N50" s="24">
        <v>0.8</v>
      </c>
      <c r="O50" s="26">
        <f t="shared" si="12"/>
        <v>10.648333333333333</v>
      </c>
    </row>
    <row r="51" spans="1:15" x14ac:dyDescent="0.2">
      <c r="A51" s="20"/>
      <c r="B51" s="18" t="s">
        <v>54</v>
      </c>
      <c r="C51" s="28"/>
      <c r="D51" s="12"/>
      <c r="E51" s="12">
        <v>9.1999999999999993</v>
      </c>
      <c r="F51" s="13">
        <v>9.17</v>
      </c>
      <c r="G51" s="13">
        <v>9.4700000000000006</v>
      </c>
      <c r="H51" s="13">
        <v>10.9</v>
      </c>
      <c r="I51" s="13">
        <v>10.8</v>
      </c>
      <c r="J51" s="13">
        <v>9.5</v>
      </c>
      <c r="K51" s="13"/>
      <c r="L51" s="13"/>
      <c r="M51" s="24">
        <f t="shared" si="11"/>
        <v>9.8399999999999981</v>
      </c>
      <c r="N51" s="24">
        <v>0.8</v>
      </c>
      <c r="O51" s="26">
        <f t="shared" si="12"/>
        <v>10.639999999999999</v>
      </c>
    </row>
    <row r="52" spans="1:15" x14ac:dyDescent="0.2">
      <c r="B52" s="1"/>
      <c r="C52" s="1"/>
      <c r="D52" s="1"/>
      <c r="E52" s="1"/>
      <c r="F52" s="1"/>
      <c r="H52" s="1"/>
      <c r="I52" s="1"/>
      <c r="J52" s="1"/>
    </row>
  </sheetData>
  <conditionalFormatting sqref="N4:N21">
    <cfRule type="cellIs" dxfId="2" priority="2" operator="greaterThan">
      <formula>2.5</formula>
    </cfRule>
  </conditionalFormatting>
  <conditionalFormatting sqref="N22:N23">
    <cfRule type="cellIs" dxfId="1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8"/>
  <sheetViews>
    <sheetView workbookViewId="0"/>
  </sheetViews>
  <sheetFormatPr baseColWidth="10" defaultColWidth="8.6640625" defaultRowHeight="15" x14ac:dyDescent="0.2"/>
  <cols>
    <col min="1" max="2" width="15" customWidth="1"/>
    <col min="3" max="4" width="15.33203125" customWidth="1"/>
    <col min="5" max="6" width="12.6640625" customWidth="1"/>
    <col min="7" max="7" width="12.6640625" style="1" customWidth="1"/>
    <col min="8" max="18" width="12.6640625" customWidth="1"/>
  </cols>
  <sheetData>
    <row r="1" spans="1:15" x14ac:dyDescent="0.2">
      <c r="B1" s="2" t="s">
        <v>19</v>
      </c>
      <c r="C1" s="2"/>
      <c r="D1" s="2"/>
      <c r="E1" s="1"/>
      <c r="F1" s="1"/>
      <c r="H1" s="1"/>
      <c r="I1" s="1"/>
      <c r="J1" s="1"/>
    </row>
    <row r="2" spans="1:15" ht="32" x14ac:dyDescent="0.2">
      <c r="A2" s="3"/>
      <c r="B2" s="3"/>
      <c r="C2" s="3"/>
      <c r="D2" s="4" t="s">
        <v>20</v>
      </c>
      <c r="E2" s="5" t="s">
        <v>6</v>
      </c>
      <c r="F2" s="5" t="s">
        <v>21</v>
      </c>
      <c r="G2" s="5" t="s">
        <v>22</v>
      </c>
      <c r="H2" s="5" t="s">
        <v>24</v>
      </c>
      <c r="I2" s="5" t="s">
        <v>23</v>
      </c>
      <c r="J2" s="7" t="s">
        <v>25</v>
      </c>
      <c r="K2" s="7" t="s">
        <v>26</v>
      </c>
      <c r="L2" s="7" t="s">
        <v>27</v>
      </c>
      <c r="M2" s="21" t="s">
        <v>28</v>
      </c>
      <c r="N2" s="21" t="s">
        <v>29</v>
      </c>
      <c r="O2" s="21" t="s">
        <v>30</v>
      </c>
    </row>
    <row r="3" spans="1:15" ht="32" x14ac:dyDescent="0.2">
      <c r="A3" s="6" t="s">
        <v>31</v>
      </c>
      <c r="B3" s="7" t="s">
        <v>32</v>
      </c>
      <c r="C3" s="4" t="s">
        <v>33</v>
      </c>
      <c r="D3" s="8" t="s">
        <v>34</v>
      </c>
      <c r="E3" s="9" t="s">
        <v>60</v>
      </c>
      <c r="F3" s="5" t="s">
        <v>61</v>
      </c>
      <c r="G3" s="5" t="s">
        <v>62</v>
      </c>
      <c r="H3" s="5"/>
      <c r="I3" s="5" t="s">
        <v>71</v>
      </c>
      <c r="J3" s="7" t="s">
        <v>72</v>
      </c>
      <c r="K3" s="7"/>
      <c r="L3" s="7"/>
      <c r="M3" s="22"/>
      <c r="N3" s="21"/>
      <c r="O3" s="21"/>
    </row>
    <row r="4" spans="1:15" x14ac:dyDescent="0.2">
      <c r="A4" s="4"/>
      <c r="B4" s="10" t="s">
        <v>41</v>
      </c>
      <c r="C4" s="11"/>
      <c r="D4" s="12"/>
      <c r="E4" s="13">
        <v>9.5</v>
      </c>
      <c r="F4" s="13">
        <v>10.45</v>
      </c>
      <c r="G4" s="13">
        <v>10.37</v>
      </c>
      <c r="H4" s="13">
        <v>10.4</v>
      </c>
      <c r="I4" s="13">
        <v>11</v>
      </c>
      <c r="J4" s="13">
        <v>9.5</v>
      </c>
      <c r="K4" s="13"/>
      <c r="L4" s="13"/>
      <c r="M4" s="23">
        <f t="shared" ref="M4:M27" si="0">_xlfn.STDEV.P(E4:L4)</f>
        <v>0.54026742349404044</v>
      </c>
      <c r="N4" s="24">
        <f t="shared" ref="N4:N27" si="1">MAX(E4:L4)-MIN(E4:L4)</f>
        <v>1.5</v>
      </c>
      <c r="O4" s="24">
        <f t="shared" ref="O4:O27" si="2">AVERAGE(E4:L4)</f>
        <v>10.203333333333333</v>
      </c>
    </row>
    <row r="5" spans="1:15" x14ac:dyDescent="0.2">
      <c r="A5" s="14"/>
      <c r="B5" s="10" t="s">
        <v>42</v>
      </c>
      <c r="C5" s="15"/>
      <c r="D5" s="12"/>
      <c r="E5" s="13">
        <v>9.8000000000000007</v>
      </c>
      <c r="F5" s="13">
        <v>9.8000000000000007</v>
      </c>
      <c r="G5" s="13">
        <v>10.63</v>
      </c>
      <c r="H5" s="13">
        <v>10.5</v>
      </c>
      <c r="I5" s="13">
        <v>11</v>
      </c>
      <c r="J5" s="13">
        <v>9.6999999999999993</v>
      </c>
      <c r="K5" s="13"/>
      <c r="L5" s="13"/>
      <c r="M5" s="23">
        <f t="shared" si="0"/>
        <v>0.49599787185923377</v>
      </c>
      <c r="N5" s="24">
        <f t="shared" si="1"/>
        <v>1.3000000000000007</v>
      </c>
      <c r="O5" s="24">
        <f t="shared" si="2"/>
        <v>10.238333333333335</v>
      </c>
    </row>
    <row r="6" spans="1:15" ht="16" x14ac:dyDescent="0.2">
      <c r="A6" s="14"/>
      <c r="B6" s="10" t="s">
        <v>43</v>
      </c>
      <c r="C6" s="16" t="s">
        <v>44</v>
      </c>
      <c r="D6" s="12"/>
      <c r="E6" s="13">
        <v>9.6999999999999993</v>
      </c>
      <c r="F6" s="13">
        <v>9.59</v>
      </c>
      <c r="G6" s="13">
        <v>10.51</v>
      </c>
      <c r="H6" s="13">
        <v>10.5</v>
      </c>
      <c r="I6" s="13">
        <v>11</v>
      </c>
      <c r="J6" s="13">
        <v>9.8000000000000007</v>
      </c>
      <c r="K6" s="13"/>
      <c r="L6" s="13"/>
      <c r="M6" s="23">
        <f t="shared" si="0"/>
        <v>0.51745101754229417</v>
      </c>
      <c r="N6" s="24">
        <f t="shared" si="1"/>
        <v>1.4100000000000001</v>
      </c>
      <c r="O6" s="24">
        <f t="shared" si="2"/>
        <v>10.183333333333332</v>
      </c>
    </row>
    <row r="7" spans="1:15" x14ac:dyDescent="0.2">
      <c r="A7" s="14"/>
      <c r="B7" s="10" t="s">
        <v>46</v>
      </c>
      <c r="C7" s="17" t="s">
        <v>47</v>
      </c>
      <c r="D7" s="12"/>
      <c r="E7" s="13">
        <v>9.6</v>
      </c>
      <c r="F7" s="13">
        <v>9.5500000000000007</v>
      </c>
      <c r="G7" s="13">
        <v>10.43</v>
      </c>
      <c r="H7" s="13">
        <v>10.7</v>
      </c>
      <c r="I7" s="13">
        <v>11</v>
      </c>
      <c r="J7" s="13">
        <v>10</v>
      </c>
      <c r="K7" s="13"/>
      <c r="L7" s="13"/>
      <c r="M7" s="23">
        <f t="shared" si="0"/>
        <v>0.54226889598754902</v>
      </c>
      <c r="N7" s="24">
        <f t="shared" si="1"/>
        <v>1.4499999999999993</v>
      </c>
      <c r="O7" s="24">
        <f t="shared" si="2"/>
        <v>10.213333333333333</v>
      </c>
    </row>
    <row r="8" spans="1:15" x14ac:dyDescent="0.2">
      <c r="A8" s="14"/>
      <c r="B8" s="18" t="s">
        <v>48</v>
      </c>
      <c r="C8" s="17" t="s">
        <v>49</v>
      </c>
      <c r="D8" s="12"/>
      <c r="E8" s="13">
        <v>9.6999999999999993</v>
      </c>
      <c r="F8" s="13">
        <v>9.56</v>
      </c>
      <c r="G8" s="13">
        <v>10.51</v>
      </c>
      <c r="H8" s="13">
        <v>11.2</v>
      </c>
      <c r="I8" s="13">
        <v>11</v>
      </c>
      <c r="J8" s="13">
        <v>10.3</v>
      </c>
      <c r="K8" s="13"/>
      <c r="L8" s="13"/>
      <c r="M8" s="23">
        <f t="shared" si="0"/>
        <v>0.60757486964342267</v>
      </c>
      <c r="N8" s="24">
        <f t="shared" si="1"/>
        <v>1.6399999999999988</v>
      </c>
      <c r="O8" s="24">
        <f t="shared" si="2"/>
        <v>10.378333333333332</v>
      </c>
    </row>
    <row r="9" spans="1:15" x14ac:dyDescent="0.2">
      <c r="A9" s="14" t="s">
        <v>45</v>
      </c>
      <c r="B9" s="18" t="s">
        <v>50</v>
      </c>
      <c r="C9" s="15"/>
      <c r="D9" s="12"/>
      <c r="E9" s="13">
        <v>9.6</v>
      </c>
      <c r="F9" s="13">
        <v>9.5</v>
      </c>
      <c r="G9" s="13">
        <v>10.38</v>
      </c>
      <c r="H9" s="13">
        <v>11.3</v>
      </c>
      <c r="I9" s="13">
        <v>11</v>
      </c>
      <c r="J9" s="13">
        <v>10.199999999999999</v>
      </c>
      <c r="K9" s="13"/>
      <c r="L9" s="13"/>
      <c r="M9" s="23">
        <f t="shared" si="0"/>
        <v>0.66219332524573249</v>
      </c>
      <c r="N9" s="24">
        <f t="shared" si="1"/>
        <v>1.8000000000000007</v>
      </c>
      <c r="O9" s="24">
        <f t="shared" si="2"/>
        <v>10.33</v>
      </c>
    </row>
    <row r="10" spans="1:15" x14ac:dyDescent="0.2">
      <c r="A10" s="14"/>
      <c r="B10" s="18" t="s">
        <v>51</v>
      </c>
      <c r="C10" s="14"/>
      <c r="D10" s="19"/>
      <c r="E10" s="13">
        <v>9.6</v>
      </c>
      <c r="F10" s="13">
        <v>9.4499999999999993</v>
      </c>
      <c r="G10" s="13">
        <v>10.32</v>
      </c>
      <c r="H10" s="13">
        <v>11.3</v>
      </c>
      <c r="I10" s="13">
        <v>11</v>
      </c>
      <c r="J10" s="13">
        <v>10.1</v>
      </c>
      <c r="K10" s="3"/>
      <c r="L10" s="3"/>
      <c r="M10" s="23">
        <f t="shared" si="0"/>
        <v>0.67611019811862072</v>
      </c>
      <c r="N10" s="24">
        <f t="shared" si="1"/>
        <v>1.8500000000000014</v>
      </c>
      <c r="O10" s="24">
        <f t="shared" si="2"/>
        <v>10.295</v>
      </c>
    </row>
    <row r="11" spans="1:15" x14ac:dyDescent="0.2">
      <c r="A11" s="14"/>
      <c r="B11" s="18" t="s">
        <v>52</v>
      </c>
      <c r="C11" s="14"/>
      <c r="D11" s="19"/>
      <c r="E11" s="13">
        <v>10</v>
      </c>
      <c r="F11" s="13">
        <v>9.5299999999999994</v>
      </c>
      <c r="G11" s="13">
        <v>10.68</v>
      </c>
      <c r="H11" s="13">
        <v>11.4</v>
      </c>
      <c r="I11" s="13">
        <v>11</v>
      </c>
      <c r="J11" s="13">
        <v>10.3</v>
      </c>
      <c r="K11" s="3"/>
      <c r="L11" s="3"/>
      <c r="M11" s="23">
        <f t="shared" si="0"/>
        <v>0.62208654274680064</v>
      </c>
      <c r="N11" s="24">
        <f t="shared" si="1"/>
        <v>1.870000000000001</v>
      </c>
      <c r="O11" s="24">
        <f t="shared" si="2"/>
        <v>10.484999999999999</v>
      </c>
    </row>
    <row r="12" spans="1:15" x14ac:dyDescent="0.2">
      <c r="A12" s="14"/>
      <c r="B12" s="18" t="s">
        <v>65</v>
      </c>
      <c r="C12" s="14"/>
      <c r="D12" s="19"/>
      <c r="E12" s="13">
        <v>9.8000000000000007</v>
      </c>
      <c r="F12" s="13">
        <v>9.5</v>
      </c>
      <c r="G12" s="13">
        <v>10.64</v>
      </c>
      <c r="H12" s="13">
        <v>11.4</v>
      </c>
      <c r="I12" s="13">
        <v>11</v>
      </c>
      <c r="J12" s="13">
        <v>10.3</v>
      </c>
      <c r="K12" s="3"/>
      <c r="L12" s="3"/>
      <c r="M12" s="23">
        <f t="shared" si="0"/>
        <v>0.65675972267895155</v>
      </c>
      <c r="N12" s="24">
        <f t="shared" si="1"/>
        <v>1.9000000000000004</v>
      </c>
      <c r="O12" s="24">
        <f t="shared" si="2"/>
        <v>10.44</v>
      </c>
    </row>
    <row r="13" spans="1:15" x14ac:dyDescent="0.2">
      <c r="A13" s="14"/>
      <c r="B13" s="18" t="s">
        <v>66</v>
      </c>
      <c r="C13" s="14"/>
      <c r="D13" s="19"/>
      <c r="E13" s="13">
        <v>9.6999999999999993</v>
      </c>
      <c r="F13" s="13">
        <v>9.4499999999999993</v>
      </c>
      <c r="G13" s="13">
        <v>10.53</v>
      </c>
      <c r="H13" s="13">
        <v>11.4</v>
      </c>
      <c r="I13" s="13">
        <v>11</v>
      </c>
      <c r="J13" s="13">
        <v>10.3</v>
      </c>
      <c r="K13" s="3"/>
      <c r="L13" s="3"/>
      <c r="M13" s="23">
        <f t="shared" si="0"/>
        <v>0.68060430664389915</v>
      </c>
      <c r="N13" s="24">
        <f t="shared" si="1"/>
        <v>1.9500000000000011</v>
      </c>
      <c r="O13" s="24">
        <f t="shared" si="2"/>
        <v>10.396666666666667</v>
      </c>
    </row>
    <row r="14" spans="1:15" x14ac:dyDescent="0.2">
      <c r="A14" s="14"/>
      <c r="B14" s="18" t="s">
        <v>67</v>
      </c>
      <c r="C14" s="14"/>
      <c r="D14" s="19"/>
      <c r="E14" s="13">
        <v>10.199999999999999</v>
      </c>
      <c r="F14" s="13">
        <v>9.5399999999999991</v>
      </c>
      <c r="G14" s="13">
        <v>10.78</v>
      </c>
      <c r="H14" s="13">
        <v>11.4</v>
      </c>
      <c r="I14" s="13">
        <v>11</v>
      </c>
      <c r="J14" s="13">
        <v>10.4</v>
      </c>
      <c r="K14" s="3"/>
      <c r="L14" s="3"/>
      <c r="M14" s="23">
        <f t="shared" si="0"/>
        <v>0.59762492882706619</v>
      </c>
      <c r="N14" s="24">
        <f t="shared" si="1"/>
        <v>1.8600000000000012</v>
      </c>
      <c r="O14" s="24">
        <f t="shared" si="2"/>
        <v>10.553333333333333</v>
      </c>
    </row>
    <row r="15" spans="1:15" x14ac:dyDescent="0.2">
      <c r="A15" s="20"/>
      <c r="B15" s="18" t="s">
        <v>68</v>
      </c>
      <c r="C15" s="20"/>
      <c r="D15" s="19"/>
      <c r="E15" s="13">
        <v>9.9</v>
      </c>
      <c r="F15" s="13">
        <v>9.4700000000000006</v>
      </c>
      <c r="G15" s="13">
        <v>10.6</v>
      </c>
      <c r="H15" s="13">
        <v>11.4</v>
      </c>
      <c r="I15" s="13">
        <v>11</v>
      </c>
      <c r="J15" s="13">
        <v>10.4</v>
      </c>
      <c r="K15" s="3"/>
      <c r="L15" s="3"/>
      <c r="M15" s="23">
        <f t="shared" si="0"/>
        <v>0.64447437669951013</v>
      </c>
      <c r="N15" s="24">
        <f t="shared" si="1"/>
        <v>1.9299999999999997</v>
      </c>
      <c r="O15" s="24">
        <f t="shared" si="2"/>
        <v>10.461666666666666</v>
      </c>
    </row>
    <row r="16" spans="1:15" x14ac:dyDescent="0.2">
      <c r="A16" s="4"/>
      <c r="B16" s="10" t="s">
        <v>41</v>
      </c>
      <c r="C16" s="11"/>
      <c r="D16" s="12"/>
      <c r="E16" s="13">
        <v>6.8</v>
      </c>
      <c r="F16" s="13">
        <v>7.49</v>
      </c>
      <c r="G16" s="13">
        <v>7.59</v>
      </c>
      <c r="H16" s="13">
        <v>7.7</v>
      </c>
      <c r="I16" s="13">
        <v>7.9</v>
      </c>
      <c r="J16" s="13">
        <v>6.5</v>
      </c>
      <c r="K16" s="13"/>
      <c r="L16" s="13"/>
      <c r="M16" s="23">
        <f t="shared" si="0"/>
        <v>0.50411638867758846</v>
      </c>
      <c r="N16" s="24">
        <f t="shared" si="1"/>
        <v>1.4000000000000004</v>
      </c>
      <c r="O16" s="24">
        <f t="shared" si="2"/>
        <v>7.3299999999999992</v>
      </c>
    </row>
    <row r="17" spans="1:15" x14ac:dyDescent="0.2">
      <c r="A17" s="14"/>
      <c r="B17" s="10" t="s">
        <v>42</v>
      </c>
      <c r="C17" s="15"/>
      <c r="D17" s="12"/>
      <c r="E17" s="13">
        <v>7.2</v>
      </c>
      <c r="F17" s="13">
        <v>7.09</v>
      </c>
      <c r="G17" s="13">
        <v>7.8</v>
      </c>
      <c r="H17" s="13">
        <v>7.7</v>
      </c>
      <c r="I17" s="13">
        <v>8</v>
      </c>
      <c r="J17" s="13">
        <v>6.8</v>
      </c>
      <c r="K17" s="13"/>
      <c r="L17" s="13"/>
      <c r="M17" s="23">
        <f t="shared" si="0"/>
        <v>0.4281906377096798</v>
      </c>
      <c r="N17" s="24">
        <f t="shared" si="1"/>
        <v>1.2000000000000002</v>
      </c>
      <c r="O17" s="24">
        <f t="shared" si="2"/>
        <v>7.4316666666666658</v>
      </c>
    </row>
    <row r="18" spans="1:15" ht="16" x14ac:dyDescent="0.2">
      <c r="A18" s="14"/>
      <c r="B18" s="10" t="s">
        <v>43</v>
      </c>
      <c r="C18" s="16" t="s">
        <v>44</v>
      </c>
      <c r="D18" s="12"/>
      <c r="E18" s="13">
        <v>7.2</v>
      </c>
      <c r="F18" s="13">
        <v>6.64</v>
      </c>
      <c r="G18" s="13">
        <v>7.76</v>
      </c>
      <c r="H18" s="13">
        <v>8.1999999999999993</v>
      </c>
      <c r="I18" s="13">
        <v>7.8</v>
      </c>
      <c r="J18" s="13">
        <v>6.9</v>
      </c>
      <c r="K18" s="13"/>
      <c r="L18" s="13"/>
      <c r="M18" s="23">
        <f t="shared" si="0"/>
        <v>0.54704255369720123</v>
      </c>
      <c r="N18" s="24">
        <f t="shared" si="1"/>
        <v>1.5599999999999996</v>
      </c>
      <c r="O18" s="24">
        <f t="shared" si="2"/>
        <v>7.416666666666667</v>
      </c>
    </row>
    <row r="19" spans="1:15" x14ac:dyDescent="0.2">
      <c r="A19" s="14"/>
      <c r="B19" s="10" t="s">
        <v>46</v>
      </c>
      <c r="C19" s="17" t="s">
        <v>47</v>
      </c>
      <c r="D19" s="12"/>
      <c r="E19" s="13">
        <v>7.1</v>
      </c>
      <c r="F19" s="13">
        <v>6.63</v>
      </c>
      <c r="G19" s="13">
        <v>7.71</v>
      </c>
      <c r="H19" s="13">
        <v>8.4</v>
      </c>
      <c r="I19" s="13">
        <v>7.7</v>
      </c>
      <c r="J19" s="13">
        <v>7.1</v>
      </c>
      <c r="K19" s="13"/>
      <c r="L19" s="13"/>
      <c r="M19" s="23">
        <f t="shared" si="0"/>
        <v>0.57000000000000017</v>
      </c>
      <c r="N19" s="24">
        <f t="shared" si="1"/>
        <v>1.7700000000000005</v>
      </c>
      <c r="O19" s="24">
        <f t="shared" si="2"/>
        <v>7.4400000000000013</v>
      </c>
    </row>
    <row r="20" spans="1:15" x14ac:dyDescent="0.2">
      <c r="A20" s="14"/>
      <c r="B20" s="18" t="s">
        <v>48</v>
      </c>
      <c r="C20" s="17" t="s">
        <v>49</v>
      </c>
      <c r="D20" s="12"/>
      <c r="E20" s="13">
        <v>7.2</v>
      </c>
      <c r="F20" s="13">
        <v>6.67</v>
      </c>
      <c r="G20" s="13">
        <v>7.75</v>
      </c>
      <c r="H20" s="13">
        <v>8.5</v>
      </c>
      <c r="I20" s="13">
        <v>7.8</v>
      </c>
      <c r="J20" s="13">
        <v>7.3</v>
      </c>
      <c r="K20" s="13"/>
      <c r="L20" s="13"/>
      <c r="M20" s="23">
        <f t="shared" si="0"/>
        <v>0.57203341005768382</v>
      </c>
      <c r="N20" s="24">
        <f t="shared" si="1"/>
        <v>1.83</v>
      </c>
      <c r="O20" s="24">
        <f t="shared" si="2"/>
        <v>7.5366666666666662</v>
      </c>
    </row>
    <row r="21" spans="1:15" x14ac:dyDescent="0.2">
      <c r="A21" s="14" t="s">
        <v>55</v>
      </c>
      <c r="B21" s="18" t="s">
        <v>50</v>
      </c>
      <c r="C21" s="15"/>
      <c r="D21" s="12"/>
      <c r="E21" s="13">
        <v>7.1</v>
      </c>
      <c r="F21" s="13">
        <v>6.63</v>
      </c>
      <c r="G21" s="13">
        <v>7.65</v>
      </c>
      <c r="H21" s="13">
        <v>8.4</v>
      </c>
      <c r="I21" s="13">
        <v>7.8</v>
      </c>
      <c r="J21" s="13">
        <v>7.3</v>
      </c>
      <c r="K21" s="13"/>
      <c r="L21" s="13"/>
      <c r="M21" s="23">
        <f t="shared" si="0"/>
        <v>0.55931505730968267</v>
      </c>
      <c r="N21" s="24">
        <f t="shared" si="1"/>
        <v>1.7700000000000005</v>
      </c>
      <c r="O21" s="24">
        <f t="shared" si="2"/>
        <v>7.4799999999999995</v>
      </c>
    </row>
    <row r="22" spans="1:15" x14ac:dyDescent="0.2">
      <c r="A22" s="14"/>
      <c r="B22" s="18" t="s">
        <v>51</v>
      </c>
      <c r="C22" s="14"/>
      <c r="D22" s="19"/>
      <c r="E22" s="13">
        <v>7</v>
      </c>
      <c r="F22" s="13">
        <v>6.51</v>
      </c>
      <c r="G22" s="13">
        <v>7.62</v>
      </c>
      <c r="H22" s="13">
        <v>8.5</v>
      </c>
      <c r="I22" s="13">
        <v>7.6</v>
      </c>
      <c r="J22" s="13">
        <v>7.2</v>
      </c>
      <c r="K22" s="3"/>
      <c r="L22" s="3"/>
      <c r="M22" s="23">
        <f t="shared" si="0"/>
        <v>0.61783897578576252</v>
      </c>
      <c r="N22" s="24">
        <f t="shared" si="1"/>
        <v>1.9900000000000002</v>
      </c>
      <c r="O22" s="24">
        <f t="shared" si="2"/>
        <v>7.4050000000000002</v>
      </c>
    </row>
    <row r="23" spans="1:15" x14ac:dyDescent="0.2">
      <c r="A23" s="14"/>
      <c r="B23" s="18" t="s">
        <v>52</v>
      </c>
      <c r="C23" s="14"/>
      <c r="D23" s="19"/>
      <c r="E23" s="13">
        <v>7.3</v>
      </c>
      <c r="F23" s="13">
        <v>6.86</v>
      </c>
      <c r="G23" s="13">
        <v>7.8</v>
      </c>
      <c r="H23" s="13">
        <v>8.5</v>
      </c>
      <c r="I23" s="13">
        <v>8</v>
      </c>
      <c r="J23" s="13">
        <v>7.5</v>
      </c>
      <c r="K23" s="3"/>
      <c r="L23" s="3"/>
      <c r="M23" s="23">
        <f t="shared" si="0"/>
        <v>0.52217493875775634</v>
      </c>
      <c r="N23" s="24">
        <f t="shared" si="1"/>
        <v>1.6399999999999997</v>
      </c>
      <c r="O23" s="24">
        <f t="shared" si="2"/>
        <v>7.66</v>
      </c>
    </row>
    <row r="24" spans="1:15" x14ac:dyDescent="0.2">
      <c r="A24" s="14"/>
      <c r="B24" s="18" t="s">
        <v>65</v>
      </c>
      <c r="C24" s="14"/>
      <c r="D24" s="19"/>
      <c r="E24" s="13">
        <v>7.3</v>
      </c>
      <c r="F24" s="13">
        <v>6.73</v>
      </c>
      <c r="G24" s="13">
        <v>7.77</v>
      </c>
      <c r="H24" s="13">
        <v>8.5</v>
      </c>
      <c r="I24" s="13">
        <v>8.1</v>
      </c>
      <c r="J24" s="13">
        <v>7.4</v>
      </c>
      <c r="K24" s="3"/>
      <c r="L24" s="3"/>
      <c r="M24" s="23">
        <f t="shared" si="0"/>
        <v>0.57287772594934139</v>
      </c>
      <c r="N24" s="24">
        <f t="shared" si="1"/>
        <v>1.7699999999999996</v>
      </c>
      <c r="O24" s="24">
        <f t="shared" si="2"/>
        <v>7.6333333333333329</v>
      </c>
    </row>
    <row r="25" spans="1:15" x14ac:dyDescent="0.2">
      <c r="A25" s="14"/>
      <c r="B25" s="18" t="s">
        <v>66</v>
      </c>
      <c r="C25" s="14"/>
      <c r="D25" s="19"/>
      <c r="E25" s="13">
        <v>7.2</v>
      </c>
      <c r="F25" s="13">
        <v>6.52</v>
      </c>
      <c r="G25" s="13">
        <v>7.75</v>
      </c>
      <c r="H25" s="13">
        <v>8.5</v>
      </c>
      <c r="I25" s="13">
        <v>7.6</v>
      </c>
      <c r="J25" s="13">
        <v>7.4</v>
      </c>
      <c r="K25" s="3"/>
      <c r="L25" s="3"/>
      <c r="M25" s="23">
        <f t="shared" si="0"/>
        <v>0.59620326511461963</v>
      </c>
      <c r="N25" s="24">
        <f t="shared" si="1"/>
        <v>1.9800000000000004</v>
      </c>
      <c r="O25" s="24">
        <f t="shared" si="2"/>
        <v>7.4950000000000001</v>
      </c>
    </row>
    <row r="26" spans="1:15" x14ac:dyDescent="0.2">
      <c r="A26" s="14"/>
      <c r="B26" s="18" t="s">
        <v>67</v>
      </c>
      <c r="C26" s="14"/>
      <c r="D26" s="19"/>
      <c r="E26" s="13">
        <v>7.3</v>
      </c>
      <c r="F26" s="13">
        <v>6.98</v>
      </c>
      <c r="G26" s="13">
        <v>7.67</v>
      </c>
      <c r="H26" s="13">
        <v>8.6999999999999993</v>
      </c>
      <c r="I26" s="13">
        <v>7.8</v>
      </c>
      <c r="J26" s="13">
        <v>7.5</v>
      </c>
      <c r="K26" s="3"/>
      <c r="L26" s="3"/>
      <c r="M26" s="23">
        <f t="shared" si="0"/>
        <v>0.53523878368028899</v>
      </c>
      <c r="N26" s="24">
        <f t="shared" si="1"/>
        <v>1.7199999999999989</v>
      </c>
      <c r="O26" s="24">
        <f t="shared" si="2"/>
        <v>7.6583333333333341</v>
      </c>
    </row>
    <row r="27" spans="1:15" x14ac:dyDescent="0.2">
      <c r="A27" s="20"/>
      <c r="B27" s="18" t="s">
        <v>68</v>
      </c>
      <c r="C27" s="20"/>
      <c r="D27" s="19"/>
      <c r="E27" s="13">
        <v>7.3</v>
      </c>
      <c r="F27" s="13">
        <v>6.58</v>
      </c>
      <c r="G27" s="13">
        <v>7.8</v>
      </c>
      <c r="H27" s="13">
        <v>8.5</v>
      </c>
      <c r="I27" s="13">
        <v>7.9</v>
      </c>
      <c r="J27" s="13">
        <v>7.6</v>
      </c>
      <c r="K27" s="3"/>
      <c r="L27" s="3"/>
      <c r="M27" s="23">
        <f t="shared" si="0"/>
        <v>0.58727241454787305</v>
      </c>
      <c r="N27" s="24">
        <f t="shared" si="1"/>
        <v>1.92</v>
      </c>
      <c r="O27" s="24">
        <f t="shared" si="2"/>
        <v>7.6133333333333333</v>
      </c>
    </row>
    <row r="28" spans="1:15" x14ac:dyDescent="0.2">
      <c r="E28" s="1"/>
      <c r="F28" s="1"/>
      <c r="H28" s="1"/>
      <c r="I28" s="1"/>
      <c r="J28" s="1"/>
    </row>
    <row r="29" spans="1:15" x14ac:dyDescent="0.2">
      <c r="B29" s="2" t="s">
        <v>56</v>
      </c>
      <c r="E29" s="1"/>
      <c r="F29" s="1"/>
      <c r="H29" s="1"/>
      <c r="I29" s="1"/>
      <c r="J29" s="1"/>
    </row>
    <row r="30" spans="1:15" ht="32" x14ac:dyDescent="0.2">
      <c r="A30" s="3"/>
      <c r="B30" s="3"/>
      <c r="C30" s="3"/>
      <c r="D30" s="4" t="s">
        <v>20</v>
      </c>
      <c r="E30" s="5" t="str">
        <f>E2</f>
        <v>Ericsson</v>
      </c>
      <c r="F30" s="5" t="str">
        <f t="shared" ref="F30:L30" si="3">F2</f>
        <v>Huawei, HiSilicon</v>
      </c>
      <c r="G30" s="5" t="str">
        <f t="shared" si="3"/>
        <v>Qualcomm</v>
      </c>
      <c r="H30" s="5" t="str">
        <f t="shared" si="3"/>
        <v>Intel</v>
      </c>
      <c r="I30" s="5" t="str">
        <f t="shared" si="3"/>
        <v>Apple</v>
      </c>
      <c r="J30" s="5" t="str">
        <f t="shared" si="3"/>
        <v>CMCC</v>
      </c>
      <c r="K30" s="7" t="str">
        <f t="shared" si="3"/>
        <v>Company 7</v>
      </c>
      <c r="L30" s="7" t="str">
        <f t="shared" si="3"/>
        <v>Company 8</v>
      </c>
      <c r="M30" s="21" t="s">
        <v>30</v>
      </c>
      <c r="N30" s="21" t="s">
        <v>57</v>
      </c>
      <c r="O30" s="25" t="s">
        <v>58</v>
      </c>
    </row>
    <row r="31" spans="1:15" ht="32" x14ac:dyDescent="0.2">
      <c r="A31" s="6" t="s">
        <v>31</v>
      </c>
      <c r="B31" s="7" t="s">
        <v>32</v>
      </c>
      <c r="C31" s="4" t="s">
        <v>33</v>
      </c>
      <c r="D31" s="8" t="s">
        <v>34</v>
      </c>
      <c r="E31" s="9"/>
      <c r="F31" s="5"/>
      <c r="G31" s="5"/>
      <c r="H31" s="5"/>
      <c r="I31" s="5"/>
      <c r="J31" s="5"/>
      <c r="K31" s="7"/>
      <c r="L31" s="7"/>
      <c r="M31" s="21"/>
      <c r="N31" s="21"/>
      <c r="O31" s="25"/>
    </row>
    <row r="32" spans="1:15" x14ac:dyDescent="0.2">
      <c r="A32" s="4"/>
      <c r="B32" s="10" t="s">
        <v>41</v>
      </c>
      <c r="C32" s="11"/>
      <c r="D32" s="12"/>
      <c r="E32" s="12">
        <v>11.5</v>
      </c>
      <c r="F32" s="13">
        <v>12.95</v>
      </c>
      <c r="G32" s="13">
        <v>12.37</v>
      </c>
      <c r="H32" s="13">
        <f t="shared" ref="H32:H55" si="4">H4+2.5</f>
        <v>12.9</v>
      </c>
      <c r="I32" s="13">
        <v>13.5</v>
      </c>
      <c r="J32" s="3">
        <v>11.5</v>
      </c>
      <c r="K32" s="13"/>
      <c r="L32" s="13"/>
      <c r="M32" s="24">
        <f t="shared" ref="M32:M55" si="5">AVERAGE(E32:L32)</f>
        <v>12.453333333333333</v>
      </c>
      <c r="N32" s="24">
        <v>0.8</v>
      </c>
      <c r="O32" s="26">
        <f>M32+N32</f>
        <v>13.253333333333334</v>
      </c>
    </row>
    <row r="33" spans="1:15" x14ac:dyDescent="0.2">
      <c r="A33" s="14"/>
      <c r="B33" s="10" t="s">
        <v>42</v>
      </c>
      <c r="C33" s="15"/>
      <c r="D33" s="12"/>
      <c r="E33" s="12">
        <v>11.8</v>
      </c>
      <c r="F33" s="13">
        <v>12.3</v>
      </c>
      <c r="G33" s="13">
        <v>12.63</v>
      </c>
      <c r="H33" s="13">
        <f t="shared" si="4"/>
        <v>13</v>
      </c>
      <c r="I33" s="13">
        <v>13.5</v>
      </c>
      <c r="J33" s="3">
        <v>11.7</v>
      </c>
      <c r="K33" s="13"/>
      <c r="L33" s="13"/>
      <c r="M33" s="24">
        <f t="shared" si="5"/>
        <v>12.488333333333335</v>
      </c>
      <c r="N33" s="24">
        <v>0.8</v>
      </c>
      <c r="O33" s="26">
        <f t="shared" ref="O33:O55" si="6">M33+N33</f>
        <v>13.288333333333336</v>
      </c>
    </row>
    <row r="34" spans="1:15" ht="16" x14ac:dyDescent="0.2">
      <c r="A34" s="14"/>
      <c r="B34" s="10" t="s">
        <v>43</v>
      </c>
      <c r="C34" s="16" t="s">
        <v>44</v>
      </c>
      <c r="D34" s="12"/>
      <c r="E34" s="12">
        <v>11.7</v>
      </c>
      <c r="F34" s="13">
        <v>12.09</v>
      </c>
      <c r="G34" s="13">
        <v>12.51</v>
      </c>
      <c r="H34" s="13">
        <f t="shared" si="4"/>
        <v>13</v>
      </c>
      <c r="I34" s="13">
        <v>13.5</v>
      </c>
      <c r="J34" s="3">
        <v>11.8</v>
      </c>
      <c r="K34" s="13"/>
      <c r="L34" s="13"/>
      <c r="M34" s="24">
        <f t="shared" si="5"/>
        <v>12.433333333333332</v>
      </c>
      <c r="N34" s="24">
        <v>0.8</v>
      </c>
      <c r="O34" s="26">
        <f t="shared" si="6"/>
        <v>13.233333333333333</v>
      </c>
    </row>
    <row r="35" spans="1:15" x14ac:dyDescent="0.2">
      <c r="A35" s="14"/>
      <c r="B35" s="10" t="s">
        <v>46</v>
      </c>
      <c r="C35" s="17" t="s">
        <v>47</v>
      </c>
      <c r="D35" s="12"/>
      <c r="E35" s="12">
        <v>11.6</v>
      </c>
      <c r="F35" s="13">
        <v>12.05</v>
      </c>
      <c r="G35" s="13">
        <v>12.43</v>
      </c>
      <c r="H35" s="13">
        <f t="shared" si="4"/>
        <v>13.2</v>
      </c>
      <c r="I35" s="13">
        <v>13.5</v>
      </c>
      <c r="J35" s="3">
        <v>12</v>
      </c>
      <c r="K35" s="13"/>
      <c r="L35" s="13"/>
      <c r="M35" s="24">
        <f t="shared" si="5"/>
        <v>12.463333333333333</v>
      </c>
      <c r="N35" s="24">
        <v>0.8</v>
      </c>
      <c r="O35" s="26">
        <f t="shared" si="6"/>
        <v>13.263333333333334</v>
      </c>
    </row>
    <row r="36" spans="1:15" x14ac:dyDescent="0.2">
      <c r="A36" s="14"/>
      <c r="B36" s="18" t="s">
        <v>48</v>
      </c>
      <c r="C36" s="17" t="s">
        <v>49</v>
      </c>
      <c r="D36" s="12"/>
      <c r="E36" s="12">
        <v>11.7</v>
      </c>
      <c r="F36" s="13">
        <v>12.06</v>
      </c>
      <c r="G36" s="13">
        <v>12.51</v>
      </c>
      <c r="H36" s="13">
        <f t="shared" si="4"/>
        <v>13.7</v>
      </c>
      <c r="I36" s="13">
        <v>13.5</v>
      </c>
      <c r="J36" s="3">
        <v>12.3</v>
      </c>
      <c r="K36" s="13"/>
      <c r="L36" s="13"/>
      <c r="M36" s="24">
        <f t="shared" si="5"/>
        <v>12.628333333333332</v>
      </c>
      <c r="N36" s="24">
        <v>0.8</v>
      </c>
      <c r="O36" s="26">
        <f t="shared" si="6"/>
        <v>13.428333333333333</v>
      </c>
    </row>
    <row r="37" spans="1:15" x14ac:dyDescent="0.2">
      <c r="A37" s="14" t="s">
        <v>45</v>
      </c>
      <c r="B37" s="18" t="s">
        <v>50</v>
      </c>
      <c r="C37" s="15"/>
      <c r="D37" s="12"/>
      <c r="E37" s="12">
        <v>11.6</v>
      </c>
      <c r="F37" s="13">
        <v>12</v>
      </c>
      <c r="G37" s="13">
        <v>12.38</v>
      </c>
      <c r="H37" s="13">
        <f t="shared" si="4"/>
        <v>13.8</v>
      </c>
      <c r="I37" s="13">
        <v>13.5</v>
      </c>
      <c r="J37" s="3">
        <v>12.2</v>
      </c>
      <c r="K37" s="13"/>
      <c r="L37" s="13"/>
      <c r="M37" s="24">
        <f t="shared" si="5"/>
        <v>12.58</v>
      </c>
      <c r="N37" s="24">
        <v>0.8</v>
      </c>
      <c r="O37" s="26">
        <f t="shared" si="6"/>
        <v>13.38</v>
      </c>
    </row>
    <row r="38" spans="1:15" x14ac:dyDescent="0.2">
      <c r="A38" s="14"/>
      <c r="B38" s="18" t="s">
        <v>51</v>
      </c>
      <c r="C38" s="14"/>
      <c r="D38" s="19"/>
      <c r="E38" s="12">
        <v>11.6</v>
      </c>
      <c r="F38" s="13">
        <v>11.95</v>
      </c>
      <c r="G38" s="13">
        <v>12.32</v>
      </c>
      <c r="H38" s="13">
        <f t="shared" si="4"/>
        <v>13.8</v>
      </c>
      <c r="I38" s="13">
        <v>13.5</v>
      </c>
      <c r="J38" s="3">
        <v>12.1</v>
      </c>
      <c r="K38" s="3"/>
      <c r="L38" s="3"/>
      <c r="M38" s="24">
        <f t="shared" si="5"/>
        <v>12.545</v>
      </c>
      <c r="N38" s="24">
        <v>0.8</v>
      </c>
      <c r="O38" s="26">
        <f t="shared" si="6"/>
        <v>13.345000000000001</v>
      </c>
    </row>
    <row r="39" spans="1:15" x14ac:dyDescent="0.2">
      <c r="A39" s="14"/>
      <c r="B39" s="18" t="s">
        <v>52</v>
      </c>
      <c r="C39" s="14"/>
      <c r="D39" s="19"/>
      <c r="E39" s="12">
        <v>12</v>
      </c>
      <c r="F39" s="13">
        <v>12.03</v>
      </c>
      <c r="G39" s="13">
        <v>12.68</v>
      </c>
      <c r="H39" s="13">
        <f t="shared" si="4"/>
        <v>13.9</v>
      </c>
      <c r="I39" s="13">
        <v>13.5</v>
      </c>
      <c r="J39" s="3">
        <v>12.3</v>
      </c>
      <c r="K39" s="3"/>
      <c r="L39" s="3"/>
      <c r="M39" s="24">
        <f t="shared" si="5"/>
        <v>12.734999999999999</v>
      </c>
      <c r="N39" s="24">
        <v>0.8</v>
      </c>
      <c r="O39" s="26">
        <f t="shared" si="6"/>
        <v>13.535</v>
      </c>
    </row>
    <row r="40" spans="1:15" x14ac:dyDescent="0.2">
      <c r="A40" s="14"/>
      <c r="B40" s="18" t="s">
        <v>65</v>
      </c>
      <c r="C40" s="14"/>
      <c r="D40" s="19"/>
      <c r="E40" s="12">
        <v>11.8</v>
      </c>
      <c r="F40" s="13">
        <v>12</v>
      </c>
      <c r="G40" s="13">
        <v>12.64</v>
      </c>
      <c r="H40" s="13">
        <f t="shared" si="4"/>
        <v>13.9</v>
      </c>
      <c r="I40" s="13">
        <v>13.5</v>
      </c>
      <c r="J40" s="3">
        <v>12.3</v>
      </c>
      <c r="K40" s="3"/>
      <c r="L40" s="3"/>
      <c r="M40" s="24">
        <f t="shared" si="5"/>
        <v>12.69</v>
      </c>
      <c r="N40" s="24">
        <v>0.8</v>
      </c>
      <c r="O40" s="26">
        <f t="shared" si="6"/>
        <v>13.49</v>
      </c>
    </row>
    <row r="41" spans="1:15" x14ac:dyDescent="0.2">
      <c r="A41" s="14"/>
      <c r="B41" s="18" t="s">
        <v>66</v>
      </c>
      <c r="C41" s="14"/>
      <c r="D41" s="19"/>
      <c r="E41" s="12">
        <v>11.7</v>
      </c>
      <c r="F41" s="13">
        <v>11.95</v>
      </c>
      <c r="G41" s="13">
        <v>12.53</v>
      </c>
      <c r="H41" s="13">
        <f t="shared" si="4"/>
        <v>13.9</v>
      </c>
      <c r="I41" s="13">
        <v>13.5</v>
      </c>
      <c r="J41" s="3">
        <v>12.3</v>
      </c>
      <c r="K41" s="3"/>
      <c r="L41" s="3"/>
      <c r="M41" s="24">
        <f t="shared" si="5"/>
        <v>12.646666666666667</v>
      </c>
      <c r="N41" s="24">
        <v>0.8</v>
      </c>
      <c r="O41" s="26">
        <f t="shared" si="6"/>
        <v>13.446666666666667</v>
      </c>
    </row>
    <row r="42" spans="1:15" x14ac:dyDescent="0.2">
      <c r="A42" s="14"/>
      <c r="B42" s="18" t="s">
        <v>67</v>
      </c>
      <c r="C42" s="14"/>
      <c r="D42" s="19"/>
      <c r="E42" s="12">
        <v>12.2</v>
      </c>
      <c r="F42" s="13">
        <v>12.04</v>
      </c>
      <c r="G42" s="13">
        <v>12.78</v>
      </c>
      <c r="H42" s="13">
        <f t="shared" si="4"/>
        <v>13.9</v>
      </c>
      <c r="I42" s="13">
        <v>13.5</v>
      </c>
      <c r="J42" s="3">
        <v>12.4</v>
      </c>
      <c r="K42" s="3"/>
      <c r="L42" s="3"/>
      <c r="M42" s="24">
        <f t="shared" si="5"/>
        <v>12.803333333333333</v>
      </c>
      <c r="N42" s="24">
        <v>0.8</v>
      </c>
      <c r="O42" s="26">
        <f t="shared" si="6"/>
        <v>13.603333333333333</v>
      </c>
    </row>
    <row r="43" spans="1:15" x14ac:dyDescent="0.2">
      <c r="A43" s="20"/>
      <c r="B43" s="18" t="s">
        <v>68</v>
      </c>
      <c r="C43" s="20"/>
      <c r="D43" s="19"/>
      <c r="E43" s="12">
        <v>11.9</v>
      </c>
      <c r="F43" s="13">
        <v>11.97</v>
      </c>
      <c r="G43" s="13">
        <v>12.6</v>
      </c>
      <c r="H43" s="13">
        <f t="shared" si="4"/>
        <v>13.9</v>
      </c>
      <c r="I43" s="13">
        <v>13.5</v>
      </c>
      <c r="J43" s="3">
        <v>12.4</v>
      </c>
      <c r="K43" s="3"/>
      <c r="L43" s="3"/>
      <c r="M43" s="24">
        <f t="shared" si="5"/>
        <v>12.711666666666666</v>
      </c>
      <c r="N43" s="24">
        <v>0.8</v>
      </c>
      <c r="O43" s="26">
        <f t="shared" si="6"/>
        <v>13.511666666666667</v>
      </c>
    </row>
    <row r="44" spans="1:15" x14ac:dyDescent="0.2">
      <c r="A44" s="4"/>
      <c r="B44" s="10" t="s">
        <v>41</v>
      </c>
      <c r="C44" s="11"/>
      <c r="D44" s="12"/>
      <c r="E44" s="12">
        <v>8.8000000000000007</v>
      </c>
      <c r="F44" s="13">
        <v>9.99</v>
      </c>
      <c r="G44" s="13">
        <v>9.59</v>
      </c>
      <c r="H44" s="13">
        <f t="shared" si="4"/>
        <v>10.199999999999999</v>
      </c>
      <c r="I44" s="13">
        <v>10.4</v>
      </c>
      <c r="J44" s="3">
        <v>8.5</v>
      </c>
      <c r="K44" s="13"/>
      <c r="L44" s="13"/>
      <c r="M44" s="24">
        <f t="shared" si="5"/>
        <v>9.58</v>
      </c>
      <c r="N44" s="24">
        <v>0.8</v>
      </c>
      <c r="O44" s="26">
        <f t="shared" si="6"/>
        <v>10.38</v>
      </c>
    </row>
    <row r="45" spans="1:15" x14ac:dyDescent="0.2">
      <c r="A45" s="14"/>
      <c r="B45" s="10" t="s">
        <v>42</v>
      </c>
      <c r="C45" s="15"/>
      <c r="D45" s="12"/>
      <c r="E45" s="12">
        <v>9.1999999999999993</v>
      </c>
      <c r="F45" s="13">
        <v>9.59</v>
      </c>
      <c r="G45" s="13">
        <v>9.8000000000000007</v>
      </c>
      <c r="H45" s="13">
        <f t="shared" si="4"/>
        <v>10.199999999999999</v>
      </c>
      <c r="I45" s="13">
        <v>10.5</v>
      </c>
      <c r="J45" s="3">
        <v>8.8000000000000007</v>
      </c>
      <c r="K45" s="13"/>
      <c r="L45" s="13"/>
      <c r="M45" s="24">
        <f t="shared" si="5"/>
        <v>9.6816666666666666</v>
      </c>
      <c r="N45" s="24">
        <v>0.8</v>
      </c>
      <c r="O45" s="26">
        <f t="shared" si="6"/>
        <v>10.481666666666667</v>
      </c>
    </row>
    <row r="46" spans="1:15" ht="16" x14ac:dyDescent="0.2">
      <c r="A46" s="14"/>
      <c r="B46" s="10" t="s">
        <v>43</v>
      </c>
      <c r="C46" s="16" t="s">
        <v>44</v>
      </c>
      <c r="D46" s="12"/>
      <c r="E46" s="12">
        <v>9.1999999999999993</v>
      </c>
      <c r="F46" s="13">
        <v>9.14</v>
      </c>
      <c r="G46" s="13">
        <v>9.76</v>
      </c>
      <c r="H46" s="13">
        <f t="shared" si="4"/>
        <v>10.7</v>
      </c>
      <c r="I46" s="13">
        <v>10.3</v>
      </c>
      <c r="J46" s="3">
        <v>8.9</v>
      </c>
      <c r="K46" s="13"/>
      <c r="L46" s="13"/>
      <c r="M46" s="24">
        <f t="shared" si="5"/>
        <v>9.6666666666666661</v>
      </c>
      <c r="N46" s="24">
        <v>0.8</v>
      </c>
      <c r="O46" s="26">
        <f t="shared" si="6"/>
        <v>10.466666666666667</v>
      </c>
    </row>
    <row r="47" spans="1:15" x14ac:dyDescent="0.2">
      <c r="A47" s="14"/>
      <c r="B47" s="10" t="s">
        <v>46</v>
      </c>
      <c r="C47" s="17" t="s">
        <v>47</v>
      </c>
      <c r="D47" s="12"/>
      <c r="E47" s="12">
        <v>9.1</v>
      </c>
      <c r="F47" s="13">
        <v>9.1300000000000008</v>
      </c>
      <c r="G47" s="13">
        <v>9.7100000000000009</v>
      </c>
      <c r="H47" s="13">
        <f t="shared" si="4"/>
        <v>10.9</v>
      </c>
      <c r="I47" s="13">
        <v>10.199999999999999</v>
      </c>
      <c r="J47" s="3">
        <v>9.1</v>
      </c>
      <c r="K47" s="13"/>
      <c r="L47" s="13"/>
      <c r="M47" s="24">
        <f t="shared" si="5"/>
        <v>9.6900000000000013</v>
      </c>
      <c r="N47" s="24">
        <v>0.8</v>
      </c>
      <c r="O47" s="26">
        <f t="shared" si="6"/>
        <v>10.490000000000002</v>
      </c>
    </row>
    <row r="48" spans="1:15" x14ac:dyDescent="0.2">
      <c r="A48" s="14"/>
      <c r="B48" s="18" t="s">
        <v>48</v>
      </c>
      <c r="C48" s="17" t="s">
        <v>49</v>
      </c>
      <c r="D48" s="12"/>
      <c r="E48" s="12">
        <v>9.1999999999999993</v>
      </c>
      <c r="F48" s="13">
        <v>9.17</v>
      </c>
      <c r="G48" s="13">
        <v>9.75</v>
      </c>
      <c r="H48" s="13">
        <f t="shared" si="4"/>
        <v>11</v>
      </c>
      <c r="I48" s="13">
        <v>10.3</v>
      </c>
      <c r="J48" s="3">
        <v>9.3000000000000007</v>
      </c>
      <c r="K48" s="13"/>
      <c r="L48" s="13"/>
      <c r="M48" s="24">
        <f t="shared" si="5"/>
        <v>9.7866666666666671</v>
      </c>
      <c r="N48" s="24">
        <v>0.8</v>
      </c>
      <c r="O48" s="26">
        <f t="shared" si="6"/>
        <v>10.586666666666668</v>
      </c>
    </row>
    <row r="49" spans="1:15" x14ac:dyDescent="0.2">
      <c r="A49" s="14" t="s">
        <v>55</v>
      </c>
      <c r="B49" s="18" t="s">
        <v>50</v>
      </c>
      <c r="C49" s="15"/>
      <c r="D49" s="12"/>
      <c r="E49" s="12">
        <v>9.1</v>
      </c>
      <c r="F49" s="13">
        <v>9.1300000000000008</v>
      </c>
      <c r="G49" s="13">
        <v>9.65</v>
      </c>
      <c r="H49" s="13">
        <f t="shared" si="4"/>
        <v>10.9</v>
      </c>
      <c r="I49" s="13">
        <v>10.3</v>
      </c>
      <c r="J49" s="3">
        <v>9.3000000000000007</v>
      </c>
      <c r="K49" s="13"/>
      <c r="L49" s="13"/>
      <c r="M49" s="24">
        <f t="shared" si="5"/>
        <v>9.7299999999999986</v>
      </c>
      <c r="N49" s="24">
        <v>0.8</v>
      </c>
      <c r="O49" s="26">
        <f t="shared" si="6"/>
        <v>10.53</v>
      </c>
    </row>
    <row r="50" spans="1:15" x14ac:dyDescent="0.2">
      <c r="A50" s="14"/>
      <c r="B50" s="18" t="s">
        <v>51</v>
      </c>
      <c r="C50" s="14"/>
      <c r="D50" s="19"/>
      <c r="E50" s="12">
        <v>9</v>
      </c>
      <c r="F50" s="13">
        <v>9.01</v>
      </c>
      <c r="G50" s="13">
        <v>9.6199999999999992</v>
      </c>
      <c r="H50" s="13">
        <f t="shared" si="4"/>
        <v>11</v>
      </c>
      <c r="I50" s="13">
        <v>10.1</v>
      </c>
      <c r="J50" s="3">
        <v>9.1999999999999993</v>
      </c>
      <c r="K50" s="3"/>
      <c r="L50" s="3"/>
      <c r="M50" s="24">
        <f t="shared" si="5"/>
        <v>9.6549999999999994</v>
      </c>
      <c r="N50" s="24">
        <v>0.8</v>
      </c>
      <c r="O50" s="26">
        <f t="shared" si="6"/>
        <v>10.455</v>
      </c>
    </row>
    <row r="51" spans="1:15" x14ac:dyDescent="0.2">
      <c r="A51" s="14"/>
      <c r="B51" s="18" t="s">
        <v>52</v>
      </c>
      <c r="C51" s="14"/>
      <c r="D51" s="19"/>
      <c r="E51" s="12">
        <v>9.3000000000000007</v>
      </c>
      <c r="F51" s="13">
        <v>9.36</v>
      </c>
      <c r="G51" s="13">
        <v>9.8000000000000007</v>
      </c>
      <c r="H51" s="13">
        <f t="shared" si="4"/>
        <v>11</v>
      </c>
      <c r="I51" s="13">
        <v>10.5</v>
      </c>
      <c r="J51" s="3">
        <v>9.5</v>
      </c>
      <c r="K51" s="3"/>
      <c r="L51" s="3"/>
      <c r="M51" s="24">
        <f t="shared" si="5"/>
        <v>9.91</v>
      </c>
      <c r="N51" s="24">
        <v>0.8</v>
      </c>
      <c r="O51" s="26">
        <f t="shared" si="6"/>
        <v>10.71</v>
      </c>
    </row>
    <row r="52" spans="1:15" x14ac:dyDescent="0.2">
      <c r="A52" s="14"/>
      <c r="B52" s="18" t="s">
        <v>65</v>
      </c>
      <c r="C52" s="14"/>
      <c r="D52" s="19"/>
      <c r="E52" s="12">
        <v>9.3000000000000007</v>
      </c>
      <c r="F52" s="13">
        <v>9.23</v>
      </c>
      <c r="G52" s="13">
        <v>9.77</v>
      </c>
      <c r="H52" s="13">
        <f t="shared" si="4"/>
        <v>11</v>
      </c>
      <c r="I52" s="13">
        <v>10.6</v>
      </c>
      <c r="J52" s="3">
        <v>9.4</v>
      </c>
      <c r="K52" s="3"/>
      <c r="L52" s="3"/>
      <c r="M52" s="24">
        <f t="shared" si="5"/>
        <v>9.8833333333333329</v>
      </c>
      <c r="N52" s="24">
        <v>0.8</v>
      </c>
      <c r="O52" s="26">
        <f t="shared" si="6"/>
        <v>10.683333333333334</v>
      </c>
    </row>
    <row r="53" spans="1:15" x14ac:dyDescent="0.2">
      <c r="A53" s="14"/>
      <c r="B53" s="18" t="s">
        <v>66</v>
      </c>
      <c r="C53" s="14"/>
      <c r="D53" s="19"/>
      <c r="E53" s="12">
        <v>9.1999999999999993</v>
      </c>
      <c r="F53" s="13">
        <v>9.02</v>
      </c>
      <c r="G53" s="13">
        <v>9.75</v>
      </c>
      <c r="H53" s="13">
        <f t="shared" si="4"/>
        <v>11</v>
      </c>
      <c r="I53" s="13">
        <v>10.1</v>
      </c>
      <c r="J53" s="3">
        <v>9.4</v>
      </c>
      <c r="K53" s="3"/>
      <c r="L53" s="3"/>
      <c r="M53" s="24">
        <f t="shared" si="5"/>
        <v>9.7449999999999992</v>
      </c>
      <c r="N53" s="24">
        <v>0.8</v>
      </c>
      <c r="O53" s="26">
        <f t="shared" si="6"/>
        <v>10.545</v>
      </c>
    </row>
    <row r="54" spans="1:15" x14ac:dyDescent="0.2">
      <c r="A54" s="14"/>
      <c r="B54" s="18" t="s">
        <v>67</v>
      </c>
      <c r="C54" s="14"/>
      <c r="D54" s="19"/>
      <c r="E54" s="12">
        <v>9.3000000000000007</v>
      </c>
      <c r="F54" s="13">
        <v>9.48</v>
      </c>
      <c r="G54" s="13">
        <v>9.67</v>
      </c>
      <c r="H54" s="13">
        <f t="shared" si="4"/>
        <v>11.2</v>
      </c>
      <c r="I54" s="13">
        <v>10.3</v>
      </c>
      <c r="J54" s="3">
        <v>9.5</v>
      </c>
      <c r="K54" s="3"/>
      <c r="L54" s="3"/>
      <c r="M54" s="24">
        <f t="shared" si="5"/>
        <v>9.9083333333333332</v>
      </c>
      <c r="N54" s="24">
        <v>0.8</v>
      </c>
      <c r="O54" s="26">
        <f t="shared" si="6"/>
        <v>10.708333333333334</v>
      </c>
    </row>
    <row r="55" spans="1:15" x14ac:dyDescent="0.2">
      <c r="A55" s="20"/>
      <c r="B55" s="18" t="s">
        <v>68</v>
      </c>
      <c r="C55" s="20"/>
      <c r="D55" s="19"/>
      <c r="E55" s="12">
        <v>9.3000000000000007</v>
      </c>
      <c r="F55" s="13">
        <v>9.08</v>
      </c>
      <c r="G55" s="13">
        <v>9.8000000000000007</v>
      </c>
      <c r="H55" s="13">
        <f t="shared" si="4"/>
        <v>11</v>
      </c>
      <c r="I55" s="13">
        <v>10.4</v>
      </c>
      <c r="J55" s="3">
        <v>9.6</v>
      </c>
      <c r="K55" s="3"/>
      <c r="L55" s="3"/>
      <c r="M55" s="24">
        <f t="shared" si="5"/>
        <v>9.8633333333333351</v>
      </c>
      <c r="N55" s="24">
        <v>0.8</v>
      </c>
      <c r="O55" s="26">
        <f t="shared" si="6"/>
        <v>10.663333333333336</v>
      </c>
    </row>
    <row r="56" spans="1:15" x14ac:dyDescent="0.2">
      <c r="E56" s="1"/>
      <c r="F56" s="1"/>
      <c r="H56" s="1"/>
      <c r="I56" s="1"/>
      <c r="J56" s="1"/>
    </row>
    <row r="57" spans="1:15" x14ac:dyDescent="0.2">
      <c r="E57" s="1"/>
      <c r="F57" s="1"/>
      <c r="H57" s="1"/>
      <c r="I57" s="1"/>
      <c r="J57" s="1"/>
    </row>
    <row r="58" spans="1:15" x14ac:dyDescent="0.2">
      <c r="E58" s="1"/>
      <c r="F58" s="1"/>
      <c r="H58" s="1"/>
      <c r="I58" s="1"/>
      <c r="J58" s="1"/>
    </row>
  </sheetData>
  <conditionalFormatting sqref="N4:N27">
    <cfRule type="cellIs" dxfId="0" priority="1" operator="greaterThan">
      <formula>2.5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HST-SFN FDD 15kHz</vt:lpstr>
      <vt:lpstr>HST-SFN TDD 30kHz</vt:lpstr>
      <vt:lpstr>HST-DPS FDD 15kHz</vt:lpstr>
      <vt:lpstr>HST-DPS TDD 30kHz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 (Manasa)</cp:lastModifiedBy>
  <dcterms:created xsi:type="dcterms:W3CDTF">2020-05-25T02:29:00Z</dcterms:created>
  <dcterms:modified xsi:type="dcterms:W3CDTF">2022-08-18T20:51:37Z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(2)2j4ViLUSpbzO0qIpx3GDU0gwZDaF8Or4YqsKRX5T1po3HMsloOfA1fbH7JwHIfGIT/BLYza8_x000d_
Y7zBY85xuo+XPWGkGDyXpGS6HvrequmdIuvfj5T8ueEPdY/jF7frcIiBb98lhHR0s+whvurM_x000d_
jSSeuIQ/fF+I4/p9OCv2lEj/3aELUGIPLUDRIaHmdEX3fjFpI9fis3i2X5+D1fwbzmw5zUDP_x000d_
d2fm1VCdAkFUMwZzZS</vt:lpwstr>
  </property>
  <property fmtid="{D5CDD505-2E9C-101B-9397-08002B2CF9AE}" pid="3" name="_2015_ms_pID_7253431">
    <vt:lpwstr>Vc14o5Gl6Tk3IBEs/W8ZLuzEMEzs9OgtdsHndynw3S9hbMIAxB0+0C_x000d_
k5DV3Ng4HexAo3PN2/3FZE91ifQTIZT2FkoPy8Eo7roO97uJ7bwq2yuxgagdX90/HchSAeDt_x000d_
pbo1p8WDPvdMvkD1GYBxgbZcDS/FBzkdc83WFjflCEO7z8+0dpShPTfsBMS1TPR7xB8=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1618391678</vt:lpwstr>
  </property>
  <property fmtid="{D5CDD505-2E9C-101B-9397-08002B2CF9AE}" pid="8" name="ICV">
    <vt:lpwstr>FE8EEED9BF264E829ED30736F8A16B6A</vt:lpwstr>
  </property>
  <property fmtid="{D5CDD505-2E9C-101B-9397-08002B2CF9AE}" pid="9" name="KSOProductBuildVer">
    <vt:lpwstr>2052-11.8.2.10912</vt:lpwstr>
  </property>
</Properties>
</file>