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195" windowHeight="4920" activeTab="0"/>
  </bookViews>
  <sheets>
    <sheet name="S2_R3_Montreal" sheetId="1" r:id="rId1"/>
  </sheets>
  <definedNames>
    <definedName name="_xlnm._FilterDatabase" localSheetId="0" hidden="1">'S2_R3_Montreal'!$A$6:$R$81</definedName>
    <definedName name="_Hlk93824698" localSheetId="0">'S2_R3_Montreal'!#REF!</definedName>
    <definedName name="_Hlk94935078" localSheetId="0">'S2_R3_Montreal'!#REF!</definedName>
    <definedName name="OLE_LINK3" localSheetId="0">'S2_R3_Montreal'!#REF!</definedName>
    <definedName name="OLE_LINK5" localSheetId="0">'S2_R3_Montreal'!#REF!</definedName>
    <definedName name="_xlnm.Print_Area" localSheetId="0">'S2_R3_Montreal'!#REF!</definedName>
    <definedName name="TABLE" localSheetId="0">'S2_R3_Montreal'!#REF!</definedName>
    <definedName name="TABLE_2" localSheetId="0">'S2_R3_Montreal'!#REF!</definedName>
  </definedNames>
  <calcPr fullCalcOnLoad="1"/>
</workbook>
</file>

<file path=xl/sharedStrings.xml><?xml version="1.0" encoding="utf-8"?>
<sst xmlns="http://schemas.openxmlformats.org/spreadsheetml/2006/main" count="1045" uniqueCount="372">
  <si>
    <t>If Cell displays #####, click on the cell to see the text (more than 255 characters)</t>
  </si>
  <si>
    <t>List of Temporary Documents</t>
  </si>
  <si>
    <t>JM_01</t>
  </si>
  <si>
    <t>Withdrawn</t>
  </si>
  <si>
    <t>5000</t>
  </si>
  <si>
    <t>DOCS LEFT TO DEAL WITH</t>
  </si>
  <si>
    <t>Ord</t>
  </si>
  <si>
    <t>Av</t>
  </si>
  <si>
    <t>Ag.</t>
  </si>
  <si>
    <t>Tdoc #</t>
  </si>
  <si>
    <t>Type</t>
  </si>
  <si>
    <t>Title</t>
  </si>
  <si>
    <t>Source</t>
  </si>
  <si>
    <t>Spec</t>
  </si>
  <si>
    <t>CR #</t>
  </si>
  <si>
    <t>Rev</t>
  </si>
  <si>
    <t>Cat</t>
  </si>
  <si>
    <t>C_Ver</t>
  </si>
  <si>
    <t>Rel</t>
  </si>
  <si>
    <t>WI</t>
  </si>
  <si>
    <t>Summary</t>
  </si>
  <si>
    <t>Discussion</t>
  </si>
  <si>
    <t>Conclusion</t>
  </si>
  <si>
    <t>--</t>
  </si>
  <si>
    <t>---------------</t>
  </si>
  <si>
    <t>------</t>
  </si>
  <si>
    <t>Y = RECEIVED</t>
  </si>
  <si>
    <t>Not Rec</t>
  </si>
  <si>
    <t>Revised - not recd</t>
  </si>
  <si>
    <t>Meeting</t>
  </si>
  <si>
    <t>W</t>
  </si>
  <si>
    <t>Agenda info</t>
  </si>
  <si>
    <t>---</t>
  </si>
  <si>
    <t>----</t>
  </si>
  <si>
    <t>----------</t>
  </si>
  <si>
    <t>Y</t>
  </si>
  <si>
    <t>-</t>
  </si>
  <si>
    <t>1</t>
  </si>
  <si>
    <t>Welcome</t>
  </si>
  <si>
    <t>Agenda</t>
  </si>
  <si>
    <t>AOB</t>
  </si>
  <si>
    <t>Close of Meeting</t>
  </si>
  <si>
    <t>0000</t>
  </si>
  <si>
    <t>1000</t>
  </si>
  <si>
    <t>SAE</t>
  </si>
  <si>
    <t>3GPP TSG SA WG2,  RAN WG3 Joint meeting (Montreal)</t>
  </si>
  <si>
    <t>EUTRAN Architecture : Discussion and proposals</t>
  </si>
  <si>
    <t>2.1</t>
  </si>
  <si>
    <t>SRJ-050031</t>
  </si>
  <si>
    <t>Mitsubishi Electric Corporation Agenda</t>
  </si>
  <si>
    <t>JM_02</t>
  </si>
  <si>
    <t>SRJ-050030</t>
  </si>
  <si>
    <t>Disc</t>
  </si>
  <si>
    <t>Agenda for the Joint SA2-RAN3 Meeting on System Architecture Evolution and Evolved UTRA and UTRAN</t>
  </si>
  <si>
    <t>Chairmen</t>
  </si>
  <si>
    <t>Approval</t>
  </si>
  <si>
    <t xml:space="preserve">document allocation Tdoc </t>
  </si>
  <si>
    <t>Information</t>
  </si>
  <si>
    <t>SRJ-050032</t>
  </si>
  <si>
    <t>SRJ-050033</t>
  </si>
  <si>
    <t>report of joint SA2/RAN2/RAN3 meeting on LTE in Athens</t>
  </si>
  <si>
    <t>MCC</t>
  </si>
  <si>
    <t>DISCUSSION</t>
  </si>
  <si>
    <t>Consideration about SAE</t>
  </si>
  <si>
    <t>China Mobile</t>
  </si>
  <si>
    <t>P-CR</t>
  </si>
  <si>
    <t>Requirements of SAE</t>
  </si>
  <si>
    <t>TR23.882</t>
  </si>
  <si>
    <t>Suggestions on Evolved System Architecture</t>
  </si>
  <si>
    <t>SRJ-050034</t>
  </si>
  <si>
    <t>SRJ-050035</t>
  </si>
  <si>
    <t>SRJ-050036</t>
  </si>
  <si>
    <t>From UTRAN to E-UTRAN</t>
  </si>
  <si>
    <t>QUALCOMM</t>
  </si>
  <si>
    <t>2.2</t>
  </si>
  <si>
    <t>SRJ-050037</t>
  </si>
  <si>
    <r>
      <t xml:space="preserve">Outline:                                                                </t>
    </r>
    <r>
      <rPr>
        <sz val="12"/>
        <rFont val="Times New Roman"/>
        <family val="1"/>
      </rPr>
      <t xml:space="preserve">E-UTRAN architecture - Protocol termination          </t>
    </r>
    <r>
      <rPr>
        <sz val="10"/>
        <rFont val="Arial"/>
        <family val="2"/>
      </rPr>
      <t xml:space="preserve">- </t>
    </r>
    <r>
      <rPr>
        <sz val="12"/>
        <rFont val="Times New Roman"/>
        <family val="1"/>
      </rPr>
      <t xml:space="preserve">Intra-system mobility                  - Interoperability between       UTRAN and E-UTRAN             </t>
    </r>
    <r>
      <rPr>
        <sz val="10"/>
        <rFont val="Arial"/>
        <family val="2"/>
      </rPr>
      <t xml:space="preserve">- </t>
    </r>
    <r>
      <rPr>
        <sz val="12"/>
        <rFont val="Times New Roman"/>
        <family val="1"/>
      </rPr>
      <t xml:space="preserve">Inter-system mobility - Migration strategy </t>
    </r>
  </si>
  <si>
    <t>Discussion and Decision</t>
  </si>
  <si>
    <t>Discussion on AS and NAS separation and functional split</t>
  </si>
  <si>
    <t>Panasonic</t>
  </si>
  <si>
    <t>This contribution discusses and proposes the functional split between AS and NAS from Uu perspective.</t>
  </si>
  <si>
    <t>SRJ-050038</t>
  </si>
  <si>
    <t>3.2</t>
  </si>
  <si>
    <t>Proposed high level architecture</t>
  </si>
  <si>
    <t>NEC</t>
  </si>
  <si>
    <t>Functionalities and Functional Split</t>
  </si>
  <si>
    <t>Proposed a high level architecture for system architecture evolution based on figure-2 of SA2#46 meeting.</t>
  </si>
  <si>
    <t>The details of functionalities and functional split between RAN and SA.</t>
  </si>
  <si>
    <t>SRJ-050039</t>
  </si>
  <si>
    <t>SRJ-050040</t>
  </si>
  <si>
    <t>3.4</t>
  </si>
  <si>
    <t>Discussion and Approval</t>
  </si>
  <si>
    <t>Overall Architecture for Evolved Access System</t>
  </si>
  <si>
    <t>Fujitsu</t>
  </si>
  <si>
    <t>Proposal for over all architecture for Access System and for interface points in it.</t>
  </si>
  <si>
    <t>SRJ-050041</t>
  </si>
  <si>
    <t>y</t>
  </si>
  <si>
    <t>Architecture Requirements and Principles</t>
  </si>
  <si>
    <t>Samsung</t>
  </si>
  <si>
    <t>Analysis of architecture alternatives</t>
  </si>
  <si>
    <t>End-to-end UP latency analysis and enhancement</t>
  </si>
  <si>
    <t>AS-NAS function allocation</t>
  </si>
  <si>
    <t>Signalling delay analysis</t>
  </si>
  <si>
    <r>
      <t>This document proposes the architecture requirements and principles for LTE/SAE</t>
    </r>
    <r>
      <rPr>
        <sz val="10"/>
        <color indexed="18"/>
        <rFont val="Arial"/>
        <family val="2"/>
      </rPr>
      <t>.</t>
    </r>
  </si>
  <si>
    <t>This document analyzes architecture alternatives for SAE considering intra-EUTRAN mobility, inter access system mobility, migration and roaming aspect.</t>
  </si>
  <si>
    <t>This document analyses the end-to-end UP latency and provides requirements for the LTE architecture.</t>
  </si>
  <si>
    <t>This contribution proposes simple functional split between RAN and CN entities in EUTRAN which is composed of two level of network entities..</t>
  </si>
  <si>
    <t>This contribution analyzes the contributors to the signalling delay and proposes some enhancements to reduce the delay for signalling.</t>
  </si>
  <si>
    <t>3.1</t>
  </si>
  <si>
    <t>3.2, 3.4</t>
  </si>
  <si>
    <t>3.3</t>
  </si>
  <si>
    <t>SRJ-050042</t>
  </si>
  <si>
    <t>SRJ-050043</t>
  </si>
  <si>
    <t>SRJ-050044</t>
  </si>
  <si>
    <t>SRJ-050045</t>
  </si>
  <si>
    <t>SRJ-050046</t>
  </si>
  <si>
    <t>DISCUSSION and Decision</t>
  </si>
  <si>
    <t>Definition of EUTRAN</t>
  </si>
  <si>
    <t>Proposed the definition of EUTRAN from logical model</t>
  </si>
  <si>
    <t>SRJ-050047</t>
  </si>
  <si>
    <t>RAN / CN Functional Split</t>
  </si>
  <si>
    <t>Ericsson</t>
  </si>
  <si>
    <t>EUTRAN Delay Budget Comparison</t>
  </si>
  <si>
    <t>Discusses the functional split between the RAN and the CN. Detailed proposals for how the RAN / CN interface should look like and where the different protocols should be terminated.</t>
  </si>
  <si>
    <t xml:space="preserve">The delay budget for two candidate architectures are studied and compared to the delay budget of a Rel6 network under low load conditions. </t>
  </si>
  <si>
    <t>SRJ-050048</t>
  </si>
  <si>
    <t>SRJ-050049</t>
  </si>
  <si>
    <t>Considerations on RAN-CN function split</t>
  </si>
  <si>
    <t>This contribution has shown our considerations on the standardization work of RAN-CN function split.</t>
  </si>
  <si>
    <t>SRJ-050050</t>
  </si>
  <si>
    <t>Mobility aspect on system architecture</t>
  </si>
  <si>
    <t>ZTE</t>
  </si>
  <si>
    <t>This paper discuss mobility management aspect on system architecture evolution</t>
  </si>
  <si>
    <t>SRJ-050051</t>
  </si>
  <si>
    <t>2.1, 2.2</t>
  </si>
  <si>
    <t>DISC</t>
  </si>
  <si>
    <t>Toward AIPN</t>
  </si>
  <si>
    <t>NTT DoCoMo</t>
  </si>
  <si>
    <t>Refining the architecture</t>
  </si>
  <si>
    <t>RAN-CN related aspects</t>
  </si>
  <si>
    <t>SRJ-050052</t>
  </si>
  <si>
    <t>SRJ-050053</t>
  </si>
  <si>
    <t>SRJ-050054</t>
  </si>
  <si>
    <t>Considerations on AS/NAS division</t>
  </si>
  <si>
    <t>Huawei</t>
  </si>
  <si>
    <t>This contribution has shown our considerations on the standardization work of AS/NAS division</t>
  </si>
  <si>
    <t xml:space="preserve"> Huawei</t>
  </si>
  <si>
    <t>SRJ-050055</t>
  </si>
  <si>
    <t>System Architecture Proposal</t>
  </si>
  <si>
    <t>Motorola</t>
  </si>
  <si>
    <t>Migration, Roaming, AS/NAS &amp; RAN-CN Split</t>
  </si>
  <si>
    <t>7.4</t>
  </si>
  <si>
    <t>In this contribution based on the key assumptions and objectives for the evolved access system we derive and state the key architecture design principles. We then provide reference model for the 3GPP Evolved access system.</t>
  </si>
  <si>
    <t>This contribution proposes to add a few basic architecture design principles to TR 23.882.</t>
  </si>
  <si>
    <t>Discussion on the topics of Migration, Roaming, AS/NAS &amp; RAN-CN Split for SAE.</t>
  </si>
  <si>
    <t>SRJ-050056</t>
  </si>
  <si>
    <t>SRJ-050057</t>
  </si>
  <si>
    <t>SRJ-050058</t>
  </si>
  <si>
    <t>For Approval</t>
  </si>
  <si>
    <t>Access Stratum and Non-Access Stratum Considerations</t>
  </si>
  <si>
    <t>Nokia</t>
  </si>
  <si>
    <t>Roaming In 3GPP Evolved System Architecture</t>
  </si>
  <si>
    <t>Local Mobility for 3GPP System Architecture Evolution</t>
  </si>
  <si>
    <t>Connectivity setup signalling principle in the evolved architecture</t>
  </si>
  <si>
    <t>Migration – Considerations on gradual deployment of the evolved system</t>
  </si>
  <si>
    <t>Interworking requirements and principles</t>
  </si>
  <si>
    <t>Inter-system Mobility</t>
  </si>
  <si>
    <t>Functional split between Access and Core Network</t>
  </si>
  <si>
    <t>Discussion and proposal on principles regarding the Access Stratum and Non-Access Stratum functionality.</t>
  </si>
  <si>
    <t>Principles on roaming in the System Architecture Evolution.</t>
  </si>
  <si>
    <t>Proposal on IP based mobility solution for intra access mobility in the evolved system.</t>
  </si>
  <si>
    <t>Proposal on connectivity setup principles, aiming at significant reduction in setup delay.</t>
  </si>
  <si>
    <t>Discussion about the gradual deployment of the evolved system, how to make it happen without the burden of legacy.</t>
  </si>
  <si>
    <t>Requirement about the interworking between 3G and the evolved system with minimal impact on the deployment flexibility of the evolved system.</t>
  </si>
  <si>
    <t>Proposal on a generic solution for inter-system terminal mobility in the System Architecture Evolution.</t>
  </si>
  <si>
    <t>Proposal on the functional split between the Access (RAN) and the Core Network of the evolved system.</t>
  </si>
  <si>
    <t>SRJ-050059</t>
  </si>
  <si>
    <t>SRJ-050060</t>
  </si>
  <si>
    <t>SRJ-050061</t>
  </si>
  <si>
    <t>SRJ-050062</t>
  </si>
  <si>
    <t>SRJ-050063</t>
  </si>
  <si>
    <t>SRJ-050064</t>
  </si>
  <si>
    <t>SRJ-050065</t>
  </si>
  <si>
    <t>SRJ-050066</t>
  </si>
  <si>
    <t>Direct tunnel approach</t>
  </si>
  <si>
    <t>Nortel Networks</t>
  </si>
  <si>
    <t>SGSN combined with GGSN</t>
  </si>
  <si>
    <t>This contribution argues in favour of a direct tunnel approach between the RNC and the GGSN</t>
  </si>
  <si>
    <t>This contribution discusses SGSN and GGSN combining.</t>
  </si>
  <si>
    <t>SRJ-050067</t>
  </si>
  <si>
    <t>SRJ-050068</t>
  </si>
  <si>
    <t>Discussion/Decision</t>
  </si>
  <si>
    <t>PCC – Key Architectural Issues</t>
  </si>
  <si>
    <t>23.882</t>
  </si>
  <si>
    <t>Inter-system mobility/Roaming for Key Architectural Issues</t>
  </si>
  <si>
    <t>Further clarification on the architecture option B1</t>
  </si>
  <si>
    <t>Further clarification on the architecture option B2</t>
  </si>
  <si>
    <t>Discusses role of PCC in the SAE work and proposes generic text to be included in the TR.</t>
  </si>
  <si>
    <t>Discusses aspects of(inter-system) mobility and roaming aspects and proposes text for the TR to be included.</t>
  </si>
  <si>
    <t>Discusses the B1 architecture and adds some interfaces to update the current figure in the TR.</t>
  </si>
  <si>
    <t>Discusses the B2 architecture and adds some interface clarifications to update the current figure in the TR.</t>
  </si>
  <si>
    <t>SRJ-050069</t>
  </si>
  <si>
    <t>SRJ-050070</t>
  </si>
  <si>
    <t>SRJ-050071</t>
  </si>
  <si>
    <t>SRJ-050072</t>
  </si>
  <si>
    <t>Clarifying Access Independence</t>
  </si>
  <si>
    <t>Nortel</t>
  </si>
  <si>
    <t>Access System and Access Network Taxonomy</t>
  </si>
  <si>
    <t>AIPN Boundaries</t>
  </si>
  <si>
    <t>Roaming for 3GPP System Architecture Evolution</t>
  </si>
  <si>
    <t>Mobility for 3GPP System Architecture Evolution</t>
  </si>
  <si>
    <t>Policy Control and Charging for 3GPP System Architecture Evolution</t>
  </si>
  <si>
    <t>Access Independence is an overloaded term. In this paper we identify three situations where this term is typically used and suggest using a more apporpriate terminology.</t>
  </si>
  <si>
    <t>In the last SA2 meetings the terms “Access System” and “Access Network” have often been used interchangeably. We beleive that some clarification is in order. Rather than proposing accurate definitions, the paper proceeds by analogies and deductions.</t>
  </si>
  <si>
    <t>In the last SA2#46 meeting, there were two architectures agreed for consideration for the Evolved System Architecture (refer to [1]). This paper proposes to relate the “Figure-2” architecture from [1] to the All-IP Network (AIPN) definition from TR 22.978. The purpose of this excercise is to identify the AIPN boundaries.</t>
  </si>
  <si>
    <t>This contribution addresses the roaming aspects for the “Figure-2” architecture, including support for non-3GPP access systems.</t>
  </si>
  <si>
    <t>In summary this paper proposes for the “Figure-2” architecture that a concept for IP-level roaming be defined.</t>
  </si>
  <si>
    <t>This contribution addresses mobility aspects for the “Figure-2” architecture.</t>
  </si>
  <si>
    <t>SRJ-050073</t>
  </si>
  <si>
    <t>SRJ-050074</t>
  </si>
  <si>
    <t>SRJ-050075</t>
  </si>
  <si>
    <t>SRJ-050076</t>
  </si>
  <si>
    <t>SRJ-050077</t>
  </si>
  <si>
    <t>SRJ-050078</t>
  </si>
  <si>
    <t>SAE Architecture Options</t>
  </si>
  <si>
    <t>Cisco</t>
  </si>
  <si>
    <t>SAE Architecture Options are refined</t>
  </si>
  <si>
    <t>SRJ-050079</t>
  </si>
  <si>
    <t>Inter-RAT Mobility Scenarios for IMS Data Sessions</t>
  </si>
  <si>
    <t>SRJ-050080</t>
  </si>
  <si>
    <t>Two scenarios for inter-RAT mobility, one intra-PLMN and another inter-PLMN are provided and recommendation that inter-RAT mobility solutions explicitly consider both of them for IMS data session mobility.</t>
  </si>
  <si>
    <t>OTHER</t>
  </si>
  <si>
    <t>SAE Handover Requirements</t>
  </si>
  <si>
    <t>Siemens</t>
  </si>
  <si>
    <t>SAE AN-CN Function Split</t>
  </si>
  <si>
    <t>Discussion on reduction of c-plane latency for applications</t>
  </si>
  <si>
    <t>Mobility and State Machines in SAE/LTE</t>
  </si>
  <si>
    <t>On U-Plane Functions</t>
  </si>
  <si>
    <t>Discusses the UMTS handover mechanisms and proposes principles for SAE handover</t>
  </si>
  <si>
    <t>Discussion on specifics of an Iu-like function split for SAE and proposal to adopt such a function split.</t>
  </si>
  <si>
    <t>Discusses c-plane latency from application point of view and proposes means that may reduce this c-plane latency.</t>
  </si>
  <si>
    <t>SRJ-050081</t>
  </si>
  <si>
    <t>SRJ-050082</t>
  </si>
  <si>
    <t>SRJ-050083</t>
  </si>
  <si>
    <t>SRJ-050084</t>
  </si>
  <si>
    <t>SRJ-050085</t>
  </si>
  <si>
    <t>Proposal for Mobility Management Enhancement</t>
  </si>
  <si>
    <t>Orange</t>
  </si>
  <si>
    <t>SRJ-050086</t>
  </si>
  <si>
    <t>0.2.0</t>
  </si>
  <si>
    <t>For info</t>
  </si>
  <si>
    <t>TR 23.882 v0.2.0</t>
  </si>
  <si>
    <t>Vodafone</t>
  </si>
  <si>
    <t>Baseline version of the TR. Provided on the SA 2 email list after the last meeting. This is just for the delegates’ information.</t>
  </si>
  <si>
    <t>Requirements on overall system delay</t>
  </si>
  <si>
    <t> 0.2.0</t>
  </si>
  <si>
    <t>Relates to S2-051291 which was postponed at SA2#46.</t>
  </si>
  <si>
    <t>Requirements on SMS support</t>
  </si>
  <si>
    <t>Relates to S2-051292 which was postponed at SA2#46.</t>
  </si>
  <si>
    <t>Interruption time performance at inter-RAT change for architecture B2</t>
  </si>
  <si>
    <t>Discusses the interruption time performance at inter-RAT change for architecture B2 and proposes a modification so that it can meet the requirements.</t>
  </si>
  <si>
    <t>PCRF and architecture B2</t>
  </si>
  <si>
    <t>Discusses the linkage of the PCRF into architecture B2</t>
  </si>
  <si>
    <t>SRJ-050087</t>
  </si>
  <si>
    <t>SRJ-050088</t>
  </si>
  <si>
    <t>SRJ-050089</t>
  </si>
  <si>
    <t>SRJ-050090</t>
  </si>
  <si>
    <t>SRJ-050091</t>
  </si>
  <si>
    <t>SRJ-050092</t>
  </si>
  <si>
    <t>Some thoughts on Migration</t>
  </si>
  <si>
    <t>Some thoughts on Migration.</t>
  </si>
  <si>
    <t>System Architecture Evolution mobility considerations</t>
  </si>
  <si>
    <t>The contribution elaborates some aspects related to inter-access mobility, i.e. a mobility solution for handovers between heterogeneous networks</t>
  </si>
  <si>
    <t>SRJ-050093</t>
  </si>
  <si>
    <t>Evolved UTRAN Architecture Proposal</t>
  </si>
  <si>
    <t>Focuses on distribution of functions within the RAN</t>
  </si>
  <si>
    <t>SRJ-050094</t>
  </si>
  <si>
    <t>In this contribution Ericsson highlights some key issues related to the PCC architecture and suggest corresponding amendments to the TR 23.882.</t>
  </si>
  <si>
    <t>SRJ-050095</t>
  </si>
  <si>
    <t>Architecture requirements for interworking with existing 3GPP systems on evolution of 3GPP-PS core</t>
  </si>
  <si>
    <t>ETRI</t>
  </si>
  <si>
    <r>
      <t xml:space="preserve">This contribution </t>
    </r>
    <r>
      <rPr>
        <sz val="10"/>
        <color indexed="8"/>
        <rFont val="Arial"/>
        <family val="2"/>
      </rPr>
      <t>provide some architecture requirements for interworking with release 6 3GPP systems on evolution of 3GPP-PS core.</t>
    </r>
  </si>
  <si>
    <t>SRJ-050096</t>
  </si>
  <si>
    <t>Inter Access System Mobility Management Aspects</t>
  </si>
  <si>
    <t>SRJ-050097</t>
  </si>
  <si>
    <t>This contribution shows that inter Access System Mobility between the Evolved Access System and WLAN 3GPP IP Access/non-3GPP Access Systems can be considered independently from the different high-level Architecture extremes.</t>
  </si>
  <si>
    <t>2.1 (could be 3.1 if preferred)</t>
  </si>
  <si>
    <t>2.2 - mobility</t>
  </si>
  <si>
    <t>2.2 - PCRF</t>
  </si>
  <si>
    <t>2.2 - migration</t>
  </si>
  <si>
    <t xml:space="preserve">Overall Architecture </t>
  </si>
  <si>
    <t>RAN - CN related aspects</t>
  </si>
  <si>
    <t>------ Agenda Info Joint Meeting SA2-RAN3 ------</t>
  </si>
  <si>
    <t>Architectural comparison with regard to mobility aspects</t>
  </si>
  <si>
    <t>PANASONIC</t>
  </si>
  <si>
    <t>We have shown an architectural example of each Figure-B of TR 23.882 first. Then, we have examined whether those two architectures meet the backgrounds which begin this WI.</t>
  </si>
  <si>
    <t>SRJ-050098</t>
  </si>
  <si>
    <t>SRJ-050099</t>
  </si>
  <si>
    <t>High level architecture for roaming aspects</t>
  </si>
  <si>
    <t>At the last RAN/SA2 joint meeting, two figures of high-level architecture were introduced. This contribution tried to highlight open issues in high level architectures from roaming aspects. It is proposed that it requires more considerations and discussions to identify those issues.</t>
  </si>
  <si>
    <t>SRJ-050100</t>
  </si>
  <si>
    <t>Evolved System Architecture requirements and principles</t>
  </si>
  <si>
    <t>Lucent Technologies</t>
  </si>
  <si>
    <t>On Migration scenarios</t>
  </si>
  <si>
    <t>Discussion on user plane</t>
  </si>
  <si>
    <t>Discussion on AS and NAS protocols</t>
  </si>
  <si>
    <t>Discussion on Architecture and NAS-AS functions</t>
  </si>
  <si>
    <t>Discusses the architectural requirements and prrinciples for the evolved architecture.</t>
  </si>
  <si>
    <t>Discusses migration and inter-working scenarios from the current system to the evolved system</t>
  </si>
  <si>
    <t>Proposes an “anchor” node that handles all user plane processing that is not part of E-NodeB.  Discusses the functional split between this node and E-NodeB</t>
  </si>
  <si>
    <t>Proposes a integrated and simplified protocol for NAS and AS control functions</t>
  </si>
  <si>
    <t>Proposes an architecture integrating the NAS and AS functions into common nodes and removing the Iu interface</t>
  </si>
  <si>
    <t>SRJ-050101</t>
  </si>
  <si>
    <t>SRJ-050102</t>
  </si>
  <si>
    <t>SRJ-050103</t>
  </si>
  <si>
    <t>SRJ-050104</t>
  </si>
  <si>
    <t>SRJ-050105</t>
  </si>
  <si>
    <t>w</t>
  </si>
  <si>
    <t>Architecture requirements for interworking with release 6 3GPP systems on evolution of 3GPP-PS core</t>
  </si>
  <si>
    <t>SRJ-050106</t>
  </si>
  <si>
    <t>SRJ-050107</t>
  </si>
  <si>
    <t>Requirements for SAE</t>
  </si>
  <si>
    <t>SRJ-050108</t>
  </si>
  <si>
    <t>IP paging functionality for SAE</t>
  </si>
  <si>
    <t>SRJ-050109</t>
  </si>
  <si>
    <t>SRJ-050110</t>
  </si>
  <si>
    <t>draft LS on AIPN</t>
  </si>
  <si>
    <t>LS out</t>
  </si>
  <si>
    <t>SRJ-050111</t>
  </si>
  <si>
    <t>revised to 111</t>
  </si>
  <si>
    <t>revised to 109</t>
  </si>
  <si>
    <t>withdrawn</t>
  </si>
  <si>
    <t>SRJ-050112</t>
  </si>
  <si>
    <t>SRJ-050113</t>
  </si>
  <si>
    <t>PCRF open isssues</t>
  </si>
  <si>
    <t>SRJ-050114</t>
  </si>
  <si>
    <t>Mobility open isssues</t>
  </si>
  <si>
    <t>approved</t>
  </si>
  <si>
    <t>noted</t>
  </si>
  <si>
    <t>moved to SA2</t>
  </si>
  <si>
    <t>revised to 106</t>
  </si>
  <si>
    <t>revised to 112</t>
  </si>
  <si>
    <t>SRJ-050115</t>
  </si>
  <si>
    <t>revised to 115</t>
  </si>
  <si>
    <t>SRJ-050116</t>
  </si>
  <si>
    <t>revised to 117</t>
  </si>
  <si>
    <t>SRJ-050117</t>
  </si>
  <si>
    <t>Chairman summary on Ais 3.1 -3.3</t>
  </si>
  <si>
    <t>chaiman</t>
  </si>
  <si>
    <t>SRJ-050118</t>
  </si>
  <si>
    <t>SRJ-050119</t>
  </si>
  <si>
    <t>SRJ-050121</t>
  </si>
  <si>
    <t>SRJ-050120</t>
  </si>
  <si>
    <t>agreed</t>
  </si>
  <si>
    <t>revised to 121</t>
  </si>
  <si>
    <t>revised to 119</t>
  </si>
  <si>
    <t>revised to 120</t>
  </si>
  <si>
    <t>SRJ-050122</t>
  </si>
  <si>
    <t>revised to 122</t>
  </si>
  <si>
    <t>SRJ-050123</t>
  </si>
  <si>
    <t>revised to 123</t>
  </si>
  <si>
    <t>SRJ-050124</t>
  </si>
  <si>
    <t>revised to 124</t>
  </si>
  <si>
    <t>Function list</t>
  </si>
  <si>
    <t>SRJ-050125</t>
  </si>
  <si>
    <t>Chairman</t>
  </si>
  <si>
    <t>discussion</t>
  </si>
  <si>
    <t>SRJ-050126</t>
  </si>
  <si>
    <t>revised to 126</t>
  </si>
  <si>
    <t>not treated</t>
  </si>
  <si>
    <t>to be treated in SA2</t>
  </si>
  <si>
    <t>revised to 116</t>
  </si>
</sst>
</file>

<file path=xl/styles.xml><?xml version="1.0" encoding="utf-8"?>
<styleSheet xmlns="http://schemas.openxmlformats.org/spreadsheetml/2006/main">
  <numFmts count="4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F&quot;#,##0;\-&quot;F&quot;#,##0"/>
    <numFmt numFmtId="165" formatCode="&quot;F&quot;#,##0;[Red]\-&quot;F&quot;#,##0"/>
    <numFmt numFmtId="166" formatCode="&quot;F&quot;#,##0.00;\-&quot;F&quot;#,##0.00"/>
    <numFmt numFmtId="167" formatCode="&quot;F&quot;#,##0.00;[Red]\-&quot;F&quot;#,##0.00"/>
    <numFmt numFmtId="168" formatCode="_-&quot;F&quot;* #,##0_-;\-&quot;F&quot;* #,##0_-;_-&quot;F&quot;* &quot;-&quot;_-;_-@_-"/>
    <numFmt numFmtId="169" formatCode="_-* #,##0_-;\-* #,##0_-;_-* &quot;-&quot;_-;_-@_-"/>
    <numFmt numFmtId="170" formatCode="_-&quot;F&quot;* #,##0.00_-;\-&quot;F&quot;* #,##0.00_-;_-&quot;F&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quot;F&quot;;\-#,##0&quot;F&quot;"/>
    <numFmt numFmtId="189" formatCode="#,##0&quot;F&quot;;[Red]\-#,##0&quot;F&quot;"/>
    <numFmt numFmtId="190" formatCode="#,##0.00&quot;F&quot;;\-#,##0.00&quot;F&quot;"/>
    <numFmt numFmtId="191" formatCode="#,##0.00&quot;F&quot;;[Red]\-#,##0.00&quot;F&quot;"/>
    <numFmt numFmtId="192" formatCode="_-* #,##0&quot;F&quot;_-;\-* #,##0&quot;F&quot;_-;_-* &quot;-&quot;&quot;F&quot;_-;_-@_-"/>
    <numFmt numFmtId="193" formatCode="_-* #,##0_F_-;\-* #,##0_F_-;_-* &quot;-&quot;_F_-;_-@_-"/>
    <numFmt numFmtId="194" formatCode="_-* #,##0.00&quot;F&quot;_-;\-* #,##0.00&quot;F&quot;_-;_-* &quot;-&quot;??&quot;F&quot;_-;_-@_-"/>
    <numFmt numFmtId="195" formatCode="_-* #,##0.00_F_-;\-* #,##0.00_F_-;_-* &quot;-&quot;??_F_-;_-@_-"/>
    <numFmt numFmtId="196" formatCode="&quot;Yes&quot;;&quot;Yes&quot;;&quot;No&quot;"/>
    <numFmt numFmtId="197" formatCode="&quot;True&quot;;&quot;True&quot;;&quot;False&quot;"/>
    <numFmt numFmtId="198" formatCode="&quot;On&quot;;&quot;On&quot;;&quot;Off&quot;"/>
    <numFmt numFmtId="199" formatCode="00000"/>
    <numFmt numFmtId="200" formatCode="[$€-2]\ #,##0.00_);[Red]\([$€-2]\ #,##0.00\)"/>
  </numFmts>
  <fonts count="24">
    <font>
      <sz val="10"/>
      <name val="Arial"/>
      <family val="0"/>
    </font>
    <font>
      <b/>
      <sz val="10"/>
      <name val="Arial"/>
      <family val="0"/>
    </font>
    <font>
      <i/>
      <sz val="10"/>
      <name val="Arial"/>
      <family val="0"/>
    </font>
    <font>
      <b/>
      <i/>
      <sz val="10"/>
      <name val="Arial"/>
      <family val="0"/>
    </font>
    <font>
      <b/>
      <sz val="14"/>
      <name val="Arial"/>
      <family val="2"/>
    </font>
    <font>
      <u val="single"/>
      <sz val="7.5"/>
      <color indexed="12"/>
      <name val="Arial"/>
      <family val="0"/>
    </font>
    <font>
      <u val="single"/>
      <sz val="7.5"/>
      <color indexed="36"/>
      <name val="Arial"/>
      <family val="0"/>
    </font>
    <font>
      <sz val="10"/>
      <color indexed="10"/>
      <name val="Arial"/>
      <family val="2"/>
    </font>
    <font>
      <sz val="10"/>
      <color indexed="12"/>
      <name val="Arial"/>
      <family val="2"/>
    </font>
    <font>
      <sz val="8"/>
      <name val="Arial"/>
      <family val="2"/>
    </font>
    <font>
      <sz val="8"/>
      <color indexed="8"/>
      <name val="Arial"/>
      <family val="2"/>
    </font>
    <font>
      <sz val="8"/>
      <color indexed="12"/>
      <name val="Arial"/>
      <family val="2"/>
    </font>
    <font>
      <b/>
      <sz val="12"/>
      <name val="Arial"/>
      <family val="2"/>
    </font>
    <font>
      <sz val="12"/>
      <color indexed="10"/>
      <name val="Arial"/>
      <family val="2"/>
    </font>
    <font>
      <sz val="12"/>
      <name val="Arial"/>
      <family val="2"/>
    </font>
    <font>
      <sz val="12"/>
      <color indexed="12"/>
      <name val="Arial"/>
      <family val="2"/>
    </font>
    <font>
      <b/>
      <sz val="8"/>
      <name val="Arial"/>
      <family val="0"/>
    </font>
    <font>
      <sz val="12"/>
      <name val="Times New Roman"/>
      <family val="1"/>
    </font>
    <font>
      <sz val="10"/>
      <name val="MS Mincho"/>
      <family val="0"/>
    </font>
    <font>
      <sz val="10"/>
      <color indexed="18"/>
      <name val="Arial"/>
      <family val="2"/>
    </font>
    <font>
      <sz val="11"/>
      <name val="Arial"/>
      <family val="2"/>
    </font>
    <font>
      <sz val="11"/>
      <name val="Times New Roman"/>
      <family val="1"/>
    </font>
    <font>
      <sz val="10"/>
      <color indexed="8"/>
      <name val="Arial"/>
      <family val="2"/>
    </font>
    <font>
      <sz val="8"/>
      <name val="Tahoma"/>
      <family val="2"/>
    </font>
  </fonts>
  <fills count="6">
    <fill>
      <patternFill/>
    </fill>
    <fill>
      <patternFill patternType="gray125"/>
    </fill>
    <fill>
      <patternFill patternType="solid">
        <fgColor indexed="47"/>
        <bgColor indexed="64"/>
      </patternFill>
    </fill>
    <fill>
      <patternFill patternType="solid">
        <fgColor indexed="11"/>
        <bgColor indexed="64"/>
      </patternFill>
    </fill>
    <fill>
      <patternFill patternType="solid">
        <fgColor indexed="10"/>
        <bgColor indexed="64"/>
      </patternFill>
    </fill>
    <fill>
      <patternFill patternType="solid">
        <fgColor indexed="15"/>
        <bgColor indexed="64"/>
      </patternFill>
    </fill>
  </fills>
  <borders count="46">
    <border>
      <left/>
      <right/>
      <top/>
      <bottom/>
      <diagonal/>
    </border>
    <border>
      <left style="thin"/>
      <right style="thin"/>
      <top style="thin"/>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thin"/>
      <bottom style="thin"/>
    </border>
    <border>
      <left style="medium"/>
      <right style="medium"/>
      <top style="medium"/>
      <bottom style="medium"/>
    </border>
    <border>
      <left style="thin"/>
      <right style="thin"/>
      <top style="medium"/>
      <bottom style="thin"/>
    </border>
    <border>
      <left style="thin"/>
      <right style="thin"/>
      <top style="medium"/>
      <bottom>
        <color indexed="63"/>
      </bottom>
    </border>
    <border>
      <left style="thin"/>
      <right>
        <color indexed="63"/>
      </right>
      <top style="thin"/>
      <bottom style="thin"/>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medium"/>
      <top style="thick"/>
      <bottom style="medium"/>
    </border>
    <border>
      <left style="medium"/>
      <right style="medium"/>
      <top style="thick"/>
      <bottom style="medium"/>
    </border>
    <border>
      <left>
        <color indexed="63"/>
      </left>
      <right style="medium"/>
      <top>
        <color indexed="63"/>
      </top>
      <bottom style="medium"/>
    </border>
    <border>
      <left style="medium"/>
      <right style="medium"/>
      <top>
        <color indexed="63"/>
      </top>
      <bottom style="medium"/>
    </border>
    <border>
      <left style="thick"/>
      <right style="medium"/>
      <top style="thick"/>
      <bottom style="medium"/>
    </border>
    <border>
      <left>
        <color indexed="63"/>
      </left>
      <right style="medium"/>
      <top>
        <color indexed="63"/>
      </top>
      <bottom>
        <color indexed="63"/>
      </bottom>
    </border>
    <border>
      <left style="thin"/>
      <right style="thin"/>
      <top>
        <color indexed="63"/>
      </top>
      <bottom style="thick"/>
    </border>
    <border>
      <left>
        <color indexed="63"/>
      </left>
      <right>
        <color indexed="63"/>
      </right>
      <top style="medium"/>
      <bottom style="medium"/>
    </border>
    <border>
      <left>
        <color indexed="63"/>
      </left>
      <right style="medium"/>
      <top style="medium"/>
      <bottom style="medium"/>
    </border>
    <border>
      <left>
        <color indexed="63"/>
      </left>
      <right>
        <color indexed="63"/>
      </right>
      <top style="thick"/>
      <bottom style="medium"/>
    </border>
    <border>
      <left>
        <color indexed="63"/>
      </left>
      <right>
        <color indexed="63"/>
      </right>
      <top>
        <color indexed="63"/>
      </top>
      <bottom style="medium"/>
    </border>
    <border>
      <left>
        <color indexed="63"/>
      </left>
      <right style="medium"/>
      <top style="medium"/>
      <bottom>
        <color indexed="63"/>
      </bottom>
    </border>
    <border>
      <left style="thin"/>
      <right style="thin"/>
      <top style="thin"/>
      <bottom>
        <color indexed="63"/>
      </bottom>
    </border>
    <border>
      <left>
        <color indexed="63"/>
      </left>
      <right style="medium"/>
      <top style="thick"/>
      <bottom>
        <color indexed="63"/>
      </bottom>
    </border>
    <border>
      <left>
        <color indexed="63"/>
      </left>
      <right style="thin"/>
      <top style="thin"/>
      <bottom style="medium"/>
    </border>
    <border>
      <left>
        <color indexed="63"/>
      </left>
      <right style="thin"/>
      <top>
        <color indexed="63"/>
      </top>
      <bottom style="medium"/>
    </border>
    <border>
      <left>
        <color indexed="63"/>
      </left>
      <right>
        <color indexed="63"/>
      </right>
      <top style="thick"/>
      <bottom>
        <color indexed="63"/>
      </bottom>
    </border>
    <border>
      <left>
        <color indexed="63"/>
      </left>
      <right>
        <color indexed="63"/>
      </right>
      <top style="thin"/>
      <bottom style="medium"/>
    </border>
    <border>
      <left style="medium"/>
      <right style="thick"/>
      <top style="medium"/>
      <bottom style="medium"/>
    </border>
    <border>
      <left style="medium"/>
      <right style="thin"/>
      <top style="medium"/>
      <bottom style="medium"/>
    </border>
    <border>
      <left style="medium"/>
      <right style="thin"/>
      <top>
        <color indexed="63"/>
      </top>
      <bottom style="medium"/>
    </border>
    <border>
      <left style="medium"/>
      <right>
        <color indexed="63"/>
      </right>
      <top style="medium"/>
      <bottom style="medium"/>
    </border>
    <border>
      <left>
        <color indexed="63"/>
      </left>
      <right style="thin"/>
      <top style="medium"/>
      <bottom style="medium"/>
    </border>
    <border>
      <left style="thin"/>
      <right style="thin"/>
      <top>
        <color indexed="63"/>
      </top>
      <bottom>
        <color indexed="63"/>
      </bottom>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medium"/>
      <top style="thin"/>
      <bottom style="thick"/>
    </border>
    <border>
      <left>
        <color indexed="63"/>
      </left>
      <right style="thin"/>
      <top>
        <color indexed="63"/>
      </top>
      <bottom>
        <color indexed="63"/>
      </bottom>
    </border>
  </borders>
  <cellStyleXfs count="22">
    <xf numFmtId="0"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40">
    <xf numFmtId="0" fontId="0" fillId="0" borderId="0" xfId="0" applyAlignment="1">
      <alignment vertical="top" wrapText="1"/>
    </xf>
    <xf numFmtId="49" fontId="0" fillId="0" borderId="1" xfId="0" applyNumberFormat="1" applyFont="1" applyFill="1" applyBorder="1" applyAlignment="1" applyProtection="1">
      <alignment vertical="top" wrapText="1"/>
      <protection locked="0"/>
    </xf>
    <xf numFmtId="49" fontId="0" fillId="0" borderId="1" xfId="0" applyNumberFormat="1" applyFont="1" applyFill="1" applyBorder="1" applyAlignment="1" applyProtection="1">
      <alignment vertical="top" wrapText="1" readingOrder="1"/>
      <protection locked="0"/>
    </xf>
    <xf numFmtId="49" fontId="0" fillId="0" borderId="1" xfId="0" applyNumberFormat="1" applyFont="1" applyFill="1" applyBorder="1" applyAlignment="1" applyProtection="1">
      <alignment horizontal="center" vertical="top" wrapText="1"/>
      <protection locked="0"/>
    </xf>
    <xf numFmtId="49" fontId="9" fillId="0" borderId="0" xfId="0" applyNumberFormat="1" applyFont="1" applyFill="1" applyBorder="1" applyAlignment="1" applyProtection="1">
      <alignment vertical="top" wrapText="1"/>
      <protection locked="0"/>
    </xf>
    <xf numFmtId="49" fontId="9" fillId="0" borderId="0" xfId="0" applyNumberFormat="1" applyFont="1" applyBorder="1" applyAlignment="1" applyProtection="1">
      <alignment vertical="top" wrapText="1"/>
      <protection locked="0"/>
    </xf>
    <xf numFmtId="0" fontId="11" fillId="0" borderId="2" xfId="0" applyNumberFormat="1" applyFont="1" applyBorder="1" applyAlignment="1" applyProtection="1">
      <alignment horizontal="center" vertical="top" wrapText="1"/>
      <protection locked="0"/>
    </xf>
    <xf numFmtId="0" fontId="11" fillId="0" borderId="3" xfId="0" applyNumberFormat="1" applyFont="1" applyBorder="1" applyAlignment="1" applyProtection="1">
      <alignment horizontal="center" vertical="top" wrapText="1"/>
      <protection locked="0"/>
    </xf>
    <xf numFmtId="49" fontId="0" fillId="0" borderId="4" xfId="0" applyNumberFormat="1" applyFont="1" applyFill="1" applyBorder="1" applyAlignment="1" applyProtection="1">
      <alignment vertical="top" wrapText="1"/>
      <protection locked="0"/>
    </xf>
    <xf numFmtId="49" fontId="9" fillId="0" borderId="5" xfId="0" applyNumberFormat="1" applyFont="1" applyFill="1" applyBorder="1" applyAlignment="1" applyProtection="1">
      <alignment horizontal="center" vertical="top" wrapText="1"/>
      <protection locked="0"/>
    </xf>
    <xf numFmtId="49" fontId="10" fillId="0" borderId="5" xfId="0" applyNumberFormat="1" applyFont="1" applyFill="1" applyBorder="1" applyAlignment="1" applyProtection="1">
      <alignment horizontal="center" vertical="top" wrapText="1"/>
      <protection locked="0"/>
    </xf>
    <xf numFmtId="49" fontId="0" fillId="2" borderId="1" xfId="0" applyNumberFormat="1" applyFont="1" applyFill="1" applyBorder="1" applyAlignment="1" applyProtection="1">
      <alignment vertical="top" wrapText="1"/>
      <protection locked="0"/>
    </xf>
    <xf numFmtId="49" fontId="0" fillId="2" borderId="1" xfId="0" applyNumberFormat="1" applyFont="1" applyFill="1" applyBorder="1" applyAlignment="1" applyProtection="1">
      <alignment vertical="top" wrapText="1" readingOrder="1"/>
      <protection locked="0"/>
    </xf>
    <xf numFmtId="49" fontId="9" fillId="2" borderId="6" xfId="0" applyNumberFormat="1" applyFont="1" applyFill="1" applyBorder="1" applyAlignment="1" applyProtection="1">
      <alignment vertical="top" wrapText="1"/>
      <protection locked="0"/>
    </xf>
    <xf numFmtId="49" fontId="10" fillId="2" borderId="6" xfId="0" applyNumberFormat="1" applyFont="1" applyFill="1" applyBorder="1" applyAlignment="1" applyProtection="1">
      <alignment vertical="top" wrapText="1"/>
      <protection locked="0"/>
    </xf>
    <xf numFmtId="49" fontId="9" fillId="2" borderId="6" xfId="0" applyNumberFormat="1" applyFont="1" applyFill="1" applyBorder="1" applyAlignment="1" applyProtection="1">
      <alignment horizontal="center" vertical="top" wrapText="1"/>
      <protection locked="0"/>
    </xf>
    <xf numFmtId="49" fontId="9" fillId="2" borderId="7" xfId="0" applyNumberFormat="1" applyFont="1" applyFill="1" applyBorder="1" applyAlignment="1" applyProtection="1">
      <alignment horizontal="center" vertical="top" wrapText="1"/>
      <protection locked="0"/>
    </xf>
    <xf numFmtId="49" fontId="0" fillId="2" borderId="8" xfId="0" applyNumberFormat="1" applyFont="1" applyFill="1" applyBorder="1" applyAlignment="1" applyProtection="1">
      <alignment horizontal="center" vertical="top" wrapText="1"/>
      <protection locked="0"/>
    </xf>
    <xf numFmtId="49" fontId="0" fillId="2" borderId="4" xfId="0" applyNumberFormat="1" applyFont="1" applyFill="1" applyBorder="1" applyAlignment="1" applyProtection="1">
      <alignment vertical="top" wrapText="1"/>
      <protection locked="0"/>
    </xf>
    <xf numFmtId="1" fontId="13" fillId="0" borderId="0" xfId="0" applyNumberFormat="1" applyFont="1" applyBorder="1" applyAlignment="1" applyProtection="1">
      <alignment horizontal="center" vertical="top" wrapText="1"/>
      <protection locked="0"/>
    </xf>
    <xf numFmtId="0" fontId="0" fillId="0" borderId="0" xfId="0" applyAlignment="1" applyProtection="1">
      <alignment vertical="top" wrapText="1"/>
      <protection locked="0"/>
    </xf>
    <xf numFmtId="49" fontId="0" fillId="0" borderId="0" xfId="0" applyNumberFormat="1" applyAlignment="1" applyProtection="1">
      <alignment vertical="top" wrapText="1"/>
      <protection locked="0"/>
    </xf>
    <xf numFmtId="49" fontId="12" fillId="0" borderId="0" xfId="0" applyNumberFormat="1" applyFont="1" applyAlignment="1" applyProtection="1">
      <alignment horizontal="center" vertical="top"/>
      <protection locked="0"/>
    </xf>
    <xf numFmtId="49" fontId="12" fillId="0" borderId="0" xfId="0" applyNumberFormat="1" applyFont="1" applyAlignment="1" applyProtection="1">
      <alignment horizontal="left" vertical="top"/>
      <protection locked="0"/>
    </xf>
    <xf numFmtId="49" fontId="0" fillId="0" borderId="0" xfId="0" applyNumberFormat="1" applyFill="1" applyAlignment="1" applyProtection="1">
      <alignment vertical="top" wrapText="1"/>
      <protection locked="0"/>
    </xf>
    <xf numFmtId="0" fontId="11" fillId="0" borderId="0" xfId="0" applyNumberFormat="1" applyFont="1" applyAlignment="1" applyProtection="1">
      <alignment horizontal="center" vertical="top" wrapText="1"/>
      <protection locked="0"/>
    </xf>
    <xf numFmtId="49" fontId="9" fillId="0" borderId="0" xfId="0" applyNumberFormat="1" applyFont="1" applyAlignment="1" applyProtection="1">
      <alignment horizontal="center" vertical="top" wrapText="1"/>
      <protection locked="0"/>
    </xf>
    <xf numFmtId="49" fontId="9" fillId="3" borderId="0" xfId="0" applyNumberFormat="1" applyFont="1" applyFill="1" applyAlignment="1" applyProtection="1">
      <alignment horizontal="center" vertical="top" wrapText="1"/>
      <protection locked="0"/>
    </xf>
    <xf numFmtId="0" fontId="9" fillId="0" borderId="3" xfId="0" applyNumberFormat="1" applyFont="1" applyBorder="1" applyAlignment="1" applyProtection="1">
      <alignment horizontal="center" vertical="top" wrapText="1"/>
      <protection locked="0"/>
    </xf>
    <xf numFmtId="0" fontId="9" fillId="0" borderId="3" xfId="0" applyNumberFormat="1" applyFont="1" applyFill="1" applyBorder="1" applyAlignment="1" applyProtection="1">
      <alignment horizontal="center" vertical="top" wrapText="1"/>
      <protection locked="0"/>
    </xf>
    <xf numFmtId="0" fontId="11" fillId="0" borderId="9" xfId="0" applyNumberFormat="1" applyFont="1" applyBorder="1" applyAlignment="1" applyProtection="1">
      <alignment horizontal="center" vertical="top" wrapText="1"/>
      <protection locked="0"/>
    </xf>
    <xf numFmtId="0" fontId="8" fillId="0" borderId="0" xfId="0" applyFont="1" applyAlignment="1" applyProtection="1">
      <alignment horizontal="center" vertical="top" wrapText="1"/>
      <protection locked="0"/>
    </xf>
    <xf numFmtId="0" fontId="0" fillId="0" borderId="0" xfId="0" applyAlignment="1" applyProtection="1">
      <alignment horizontal="center" vertical="top" wrapText="1"/>
      <protection locked="0"/>
    </xf>
    <xf numFmtId="2" fontId="9" fillId="0" borderId="0" xfId="0" applyNumberFormat="1" applyFont="1" applyAlignment="1" applyProtection="1">
      <alignment horizontal="center" vertical="top" wrapText="1"/>
      <protection locked="0"/>
    </xf>
    <xf numFmtId="2" fontId="0" fillId="4" borderId="0" xfId="0" applyNumberFormat="1" applyFont="1" applyFill="1" applyAlignment="1" applyProtection="1">
      <alignment horizontal="center" vertical="top" wrapText="1"/>
      <protection locked="0"/>
    </xf>
    <xf numFmtId="49" fontId="9" fillId="0" borderId="0" xfId="0" applyNumberFormat="1" applyFont="1" applyAlignment="1" applyProtection="1">
      <alignment vertical="top" wrapText="1"/>
      <protection locked="0"/>
    </xf>
    <xf numFmtId="49" fontId="0" fillId="5" borderId="0" xfId="0" applyNumberFormat="1" applyFill="1" applyAlignment="1" applyProtection="1">
      <alignment horizontal="center" vertical="top" wrapText="1"/>
      <protection locked="0"/>
    </xf>
    <xf numFmtId="49" fontId="4" fillId="0" borderId="10" xfId="0" applyNumberFormat="1" applyFont="1" applyBorder="1" applyAlignment="1" applyProtection="1">
      <alignment horizontal="center" vertical="top" wrapText="1"/>
      <protection locked="0"/>
    </xf>
    <xf numFmtId="49" fontId="4" fillId="0" borderId="11" xfId="0" applyNumberFormat="1" applyFont="1" applyBorder="1" applyAlignment="1" applyProtection="1">
      <alignment horizontal="left" vertical="top" wrapText="1"/>
      <protection locked="0"/>
    </xf>
    <xf numFmtId="49" fontId="4" fillId="0" borderId="11" xfId="0" applyNumberFormat="1" applyFont="1" applyBorder="1" applyAlignment="1" applyProtection="1">
      <alignment horizontal="center" vertical="top" wrapText="1"/>
      <protection locked="0"/>
    </xf>
    <xf numFmtId="49" fontId="4" fillId="0" borderId="11" xfId="0" applyNumberFormat="1" applyFont="1" applyBorder="1" applyAlignment="1" applyProtection="1">
      <alignment horizontal="centerContinuous" vertical="top" wrapText="1"/>
      <protection locked="0"/>
    </xf>
    <xf numFmtId="49" fontId="0" fillId="0" borderId="11" xfId="0" applyNumberFormat="1" applyBorder="1" applyAlignment="1" applyProtection="1">
      <alignment vertical="top" wrapText="1"/>
      <protection locked="0"/>
    </xf>
    <xf numFmtId="49" fontId="0" fillId="0" borderId="11" xfId="0" applyNumberFormat="1" applyFill="1" applyBorder="1" applyAlignment="1" applyProtection="1">
      <alignment vertical="top" wrapText="1"/>
      <protection locked="0"/>
    </xf>
    <xf numFmtId="49" fontId="7" fillId="0" borderId="11" xfId="0" applyNumberFormat="1" applyFont="1" applyBorder="1" applyAlignment="1" applyProtection="1">
      <alignment horizontal="center" vertical="top" wrapText="1"/>
      <protection locked="0"/>
    </xf>
    <xf numFmtId="49" fontId="8" fillId="0" borderId="12" xfId="0" applyNumberFormat="1" applyFont="1" applyBorder="1" applyAlignment="1" applyProtection="1">
      <alignment horizontal="center" vertical="top" wrapText="1"/>
      <protection locked="0"/>
    </xf>
    <xf numFmtId="49" fontId="0" fillId="0" borderId="0" xfId="0" applyNumberFormat="1" applyAlignment="1" applyProtection="1">
      <alignment horizontal="center" vertical="top" wrapText="1"/>
      <protection locked="0"/>
    </xf>
    <xf numFmtId="49" fontId="0" fillId="0" borderId="0" xfId="0" applyNumberFormat="1" applyFont="1" applyAlignment="1" applyProtection="1">
      <alignment horizontal="center" vertical="top" wrapText="1"/>
      <protection locked="0"/>
    </xf>
    <xf numFmtId="49" fontId="0" fillId="0" borderId="0" xfId="0" applyNumberFormat="1" applyAlignment="1" applyProtection="1">
      <alignment horizontal="left" vertical="top" wrapText="1"/>
      <protection locked="0"/>
    </xf>
    <xf numFmtId="49" fontId="7" fillId="0" borderId="0" xfId="0" applyNumberFormat="1" applyFont="1" applyAlignment="1" applyProtection="1">
      <alignment horizontal="center" vertical="top" wrapText="1"/>
      <protection locked="0"/>
    </xf>
    <xf numFmtId="0" fontId="0" fillId="0" borderId="0" xfId="0" applyBorder="1" applyAlignment="1" applyProtection="1">
      <alignment horizontal="center" vertical="top" wrapText="1"/>
      <protection locked="0"/>
    </xf>
    <xf numFmtId="1" fontId="14" fillId="0" borderId="0" xfId="0" applyNumberFormat="1" applyFont="1" applyFill="1" applyBorder="1" applyAlignment="1" applyProtection="1">
      <alignment vertical="top" wrapText="1"/>
      <protection locked="0"/>
    </xf>
    <xf numFmtId="1" fontId="13" fillId="0" borderId="13" xfId="0" applyNumberFormat="1" applyFont="1" applyBorder="1" applyAlignment="1" applyProtection="1">
      <alignment horizontal="center" vertical="top" wrapText="1"/>
      <protection locked="0"/>
    </xf>
    <xf numFmtId="1" fontId="14" fillId="0" borderId="0" xfId="0" applyNumberFormat="1" applyFont="1" applyBorder="1" applyAlignment="1" applyProtection="1">
      <alignment vertical="top" wrapText="1"/>
      <protection locked="0"/>
    </xf>
    <xf numFmtId="1" fontId="15" fillId="0" borderId="0" xfId="0" applyNumberFormat="1" applyFont="1" applyBorder="1" applyAlignment="1" applyProtection="1">
      <alignment horizontal="center" wrapText="1"/>
      <protection locked="0"/>
    </xf>
    <xf numFmtId="1" fontId="13" fillId="0" borderId="14" xfId="0" applyNumberFormat="1" applyFont="1" applyBorder="1" applyAlignment="1" applyProtection="1">
      <alignment horizontal="center" vertical="top" wrapText="1"/>
      <protection locked="0"/>
    </xf>
    <xf numFmtId="1" fontId="0" fillId="0" borderId="0" xfId="0" applyNumberFormat="1" applyFont="1" applyAlignment="1" applyProtection="1">
      <alignment horizontal="center" vertical="top" wrapText="1"/>
      <protection locked="0"/>
    </xf>
    <xf numFmtId="1" fontId="9" fillId="0" borderId="0" xfId="0" applyNumberFormat="1" applyFont="1" applyAlignment="1" applyProtection="1">
      <alignment vertical="top" wrapText="1"/>
      <protection locked="0"/>
    </xf>
    <xf numFmtId="0" fontId="7" fillId="0" borderId="0" xfId="0" applyFont="1" applyAlignment="1" applyProtection="1">
      <alignment vertical="top" wrapText="1"/>
      <protection locked="0"/>
    </xf>
    <xf numFmtId="0" fontId="0" fillId="2" borderId="1" xfId="0" applyFont="1" applyFill="1" applyBorder="1" applyAlignment="1">
      <alignment horizontal="center" vertical="top" wrapText="1"/>
    </xf>
    <xf numFmtId="49" fontId="1" fillId="0" borderId="0" xfId="0" applyNumberFormat="1" applyFont="1" applyAlignment="1" applyProtection="1">
      <alignment horizontal="center" vertical="top"/>
      <protection locked="0"/>
    </xf>
    <xf numFmtId="49" fontId="0" fillId="2" borderId="7" xfId="0" applyNumberFormat="1" applyFont="1" applyFill="1" applyBorder="1" applyAlignment="1" applyProtection="1">
      <alignment horizontal="center" vertical="top" wrapText="1"/>
      <protection locked="0"/>
    </xf>
    <xf numFmtId="49" fontId="0" fillId="2" borderId="15" xfId="0" applyNumberFormat="1" applyFont="1" applyFill="1" applyBorder="1" applyAlignment="1" applyProtection="1">
      <alignment vertical="top" wrapText="1"/>
      <protection locked="0"/>
    </xf>
    <xf numFmtId="0" fontId="0" fillId="2" borderId="1" xfId="0" applyFont="1" applyFill="1" applyBorder="1" applyAlignment="1">
      <alignment vertical="top" wrapText="1"/>
    </xf>
    <xf numFmtId="49" fontId="9" fillId="0" borderId="0" xfId="0" applyNumberFormat="1" applyFont="1" applyAlignment="1" applyProtection="1">
      <alignment vertical="top" wrapText="1"/>
      <protection locked="0"/>
    </xf>
    <xf numFmtId="0" fontId="11" fillId="0" borderId="3" xfId="0" applyNumberFormat="1" applyFont="1" applyBorder="1" applyAlignment="1" applyProtection="1">
      <alignment horizontal="center" vertical="top" wrapText="1"/>
      <protection locked="0"/>
    </xf>
    <xf numFmtId="49" fontId="16" fillId="0" borderId="11" xfId="0" applyNumberFormat="1" applyFont="1" applyBorder="1" applyAlignment="1" applyProtection="1">
      <alignment vertical="top" wrapText="1"/>
      <protection locked="0"/>
    </xf>
    <xf numFmtId="49" fontId="9" fillId="0" borderId="5" xfId="0" applyNumberFormat="1" applyFont="1" applyFill="1" applyBorder="1" applyAlignment="1" applyProtection="1">
      <alignment horizontal="center" vertical="top" wrapText="1"/>
      <protection locked="0"/>
    </xf>
    <xf numFmtId="49" fontId="9" fillId="2" borderId="6" xfId="0" applyNumberFormat="1" applyFont="1" applyFill="1" applyBorder="1" applyAlignment="1" applyProtection="1">
      <alignment vertical="top" wrapText="1"/>
      <protection locked="0"/>
    </xf>
    <xf numFmtId="49" fontId="9" fillId="2" borderId="16" xfId="0" applyNumberFormat="1" applyFont="1" applyFill="1" applyBorder="1" applyAlignment="1" applyProtection="1">
      <alignment vertical="top" wrapText="1"/>
      <protection locked="0"/>
    </xf>
    <xf numFmtId="49" fontId="9" fillId="2" borderId="8" xfId="0" applyNumberFormat="1" applyFont="1" applyFill="1" applyBorder="1" applyAlignment="1" applyProtection="1">
      <alignment vertical="top" wrapText="1"/>
      <protection locked="0"/>
    </xf>
    <xf numFmtId="1" fontId="13" fillId="0" borderId="0" xfId="0" applyNumberFormat="1" applyFont="1" applyBorder="1" applyAlignment="1" applyProtection="1">
      <alignment horizontal="center" vertical="top" wrapText="1"/>
      <protection locked="0"/>
    </xf>
    <xf numFmtId="49" fontId="0" fillId="0" borderId="1" xfId="0" applyNumberFormat="1" applyFont="1" applyFill="1" applyBorder="1" applyAlignment="1">
      <alignment horizontal="left" vertical="top" wrapText="1"/>
    </xf>
    <xf numFmtId="0" fontId="0" fillId="0" borderId="0" xfId="0" applyFont="1" applyAlignment="1">
      <alignment vertical="top" wrapText="1"/>
    </xf>
    <xf numFmtId="0" fontId="0" fillId="0" borderId="17" xfId="0" applyFont="1" applyFill="1" applyBorder="1" applyAlignment="1">
      <alignment vertical="top" wrapText="1"/>
    </xf>
    <xf numFmtId="0" fontId="0" fillId="0" borderId="0" xfId="0" applyFont="1" applyFill="1" applyAlignment="1">
      <alignment vertical="top" wrapText="1"/>
    </xf>
    <xf numFmtId="49" fontId="0" fillId="0" borderId="1" xfId="0" applyNumberFormat="1" applyFont="1" applyFill="1" applyBorder="1" applyAlignment="1" applyProtection="1">
      <alignment horizontal="left" vertical="top" wrapText="1"/>
      <protection locked="0"/>
    </xf>
    <xf numFmtId="0" fontId="0" fillId="0" borderId="18" xfId="0" applyFont="1" applyFill="1" applyBorder="1" applyAlignment="1">
      <alignment horizontal="left" vertical="top" wrapText="1"/>
    </xf>
    <xf numFmtId="0" fontId="0" fillId="0" borderId="19" xfId="0" applyFont="1" applyFill="1" applyBorder="1" applyAlignment="1">
      <alignment vertical="top" wrapText="1"/>
    </xf>
    <xf numFmtId="0" fontId="0" fillId="0" borderId="18" xfId="0" applyFont="1" applyFill="1" applyBorder="1" applyAlignment="1">
      <alignment vertical="top" wrapText="1"/>
    </xf>
    <xf numFmtId="0" fontId="0" fillId="0" borderId="20" xfId="0" applyFont="1" applyFill="1" applyBorder="1" applyAlignment="1">
      <alignment vertical="top" wrapText="1"/>
    </xf>
    <xf numFmtId="0" fontId="0" fillId="0" borderId="1" xfId="0" applyFont="1" applyBorder="1" applyAlignment="1">
      <alignment vertical="top" wrapText="1"/>
    </xf>
    <xf numFmtId="0" fontId="18" fillId="0" borderId="18" xfId="0" applyFont="1" applyFill="1" applyBorder="1" applyAlignment="1">
      <alignment vertical="top" wrapText="1"/>
    </xf>
    <xf numFmtId="0" fontId="0" fillId="0" borderId="19" xfId="0" applyFont="1" applyFill="1" applyBorder="1" applyAlignment="1">
      <alignment horizontal="justify" vertical="top" wrapText="1"/>
    </xf>
    <xf numFmtId="0" fontId="0" fillId="0" borderId="20" xfId="0" applyFont="1" applyFill="1" applyBorder="1" applyAlignment="1">
      <alignment horizontal="justify" vertical="top" wrapText="1"/>
    </xf>
    <xf numFmtId="0" fontId="14" fillId="0" borderId="17" xfId="0" applyFont="1" applyFill="1" applyBorder="1" applyAlignment="1">
      <alignment vertical="top" wrapText="1"/>
    </xf>
    <xf numFmtId="0" fontId="18" fillId="0" borderId="0" xfId="0" applyFont="1" applyAlignment="1">
      <alignment vertical="top" wrapText="1"/>
    </xf>
    <xf numFmtId="0" fontId="18" fillId="0" borderId="17" xfId="0" applyFont="1" applyFill="1" applyBorder="1" applyAlignment="1">
      <alignment vertical="top" wrapText="1"/>
    </xf>
    <xf numFmtId="0" fontId="18" fillId="0" borderId="19" xfId="0" applyFont="1" applyFill="1" applyBorder="1" applyAlignment="1">
      <alignment vertical="top" wrapText="1"/>
    </xf>
    <xf numFmtId="0" fontId="18" fillId="0" borderId="18" xfId="0" applyFont="1" applyFill="1" applyBorder="1" applyAlignment="1">
      <alignment horizontal="left" vertical="top" wrapText="1"/>
    </xf>
    <xf numFmtId="0" fontId="18" fillId="0" borderId="20" xfId="0" applyFont="1" applyFill="1" applyBorder="1" applyAlignment="1">
      <alignment horizontal="left" vertical="top" wrapText="1"/>
    </xf>
    <xf numFmtId="0" fontId="0" fillId="0" borderId="21" xfId="0" applyFont="1" applyFill="1" applyBorder="1" applyAlignment="1">
      <alignment vertical="top" wrapText="1"/>
    </xf>
    <xf numFmtId="0" fontId="20" fillId="0" borderId="17" xfId="0" applyFont="1" applyFill="1" applyBorder="1" applyAlignment="1">
      <alignment vertical="top" wrapText="1"/>
    </xf>
    <xf numFmtId="0" fontId="20" fillId="0" borderId="19" xfId="0" applyFont="1" applyFill="1" applyBorder="1" applyAlignment="1">
      <alignment vertical="top" wrapText="1"/>
    </xf>
    <xf numFmtId="0" fontId="21" fillId="0" borderId="22" xfId="0" applyFont="1" applyFill="1" applyBorder="1" applyAlignment="1">
      <alignment vertical="top" wrapText="1"/>
    </xf>
    <xf numFmtId="0" fontId="21" fillId="0" borderId="19" xfId="0" applyFont="1" applyFill="1" applyBorder="1" applyAlignment="1">
      <alignment vertical="top" wrapText="1"/>
    </xf>
    <xf numFmtId="0" fontId="0" fillId="0" borderId="7" xfId="0" applyFont="1" applyBorder="1" applyAlignment="1">
      <alignment vertical="top" wrapText="1"/>
    </xf>
    <xf numFmtId="0" fontId="0" fillId="0" borderId="23" xfId="0" applyFont="1" applyBorder="1" applyAlignment="1">
      <alignment vertical="top" wrapText="1"/>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5" xfId="0" applyFont="1" applyFill="1" applyBorder="1" applyAlignment="1">
      <alignment vertical="top" wrapText="1"/>
    </xf>
    <xf numFmtId="0" fontId="0" fillId="0" borderId="20" xfId="0" applyFont="1" applyFill="1" applyBorder="1" applyAlignment="1">
      <alignment horizontal="center" vertical="top" wrapText="1"/>
    </xf>
    <xf numFmtId="0" fontId="0" fillId="0" borderId="26" xfId="0" applyFont="1" applyFill="1" applyBorder="1" applyAlignment="1">
      <alignment vertical="top" wrapText="1"/>
    </xf>
    <xf numFmtId="0" fontId="0" fillId="0" borderId="27" xfId="0" applyFont="1" applyFill="1" applyBorder="1" applyAlignment="1">
      <alignment vertical="top" wrapText="1"/>
    </xf>
    <xf numFmtId="0" fontId="0" fillId="0" borderId="28" xfId="0" applyFont="1" applyBorder="1" applyAlignment="1">
      <alignment vertical="top" wrapText="1"/>
    </xf>
    <xf numFmtId="0" fontId="20" fillId="0" borderId="19" xfId="0" applyFont="1" applyBorder="1" applyAlignment="1">
      <alignment vertical="top" wrapText="1"/>
    </xf>
    <xf numFmtId="0" fontId="0" fillId="0" borderId="25" xfId="0" applyFont="1" applyFill="1" applyBorder="1" applyAlignment="1">
      <alignment horizontal="center" vertical="top" wrapText="1"/>
    </xf>
    <xf numFmtId="0" fontId="0" fillId="0" borderId="19" xfId="0" applyFont="1" applyBorder="1" applyAlignment="1">
      <alignment vertical="top" wrapText="1"/>
    </xf>
    <xf numFmtId="49" fontId="0" fillId="0" borderId="29" xfId="0" applyNumberFormat="1" applyFont="1" applyFill="1" applyBorder="1" applyAlignment="1">
      <alignment horizontal="left" vertical="top" wrapText="1"/>
    </xf>
    <xf numFmtId="0" fontId="0" fillId="0" borderId="30" xfId="0" applyFont="1" applyFill="1" applyBorder="1" applyAlignment="1">
      <alignment vertical="top" wrapText="1"/>
    </xf>
    <xf numFmtId="49" fontId="0" fillId="0" borderId="29" xfId="0" applyNumberFormat="1" applyFont="1" applyFill="1" applyBorder="1" applyAlignment="1" applyProtection="1">
      <alignment vertical="top" wrapText="1"/>
      <protection locked="0"/>
    </xf>
    <xf numFmtId="0" fontId="0" fillId="0" borderId="31" xfId="0" applyFont="1" applyFill="1" applyBorder="1" applyAlignment="1">
      <alignment vertical="top" wrapText="1"/>
    </xf>
    <xf numFmtId="0" fontId="0" fillId="0" borderId="32" xfId="0" applyFont="1" applyFill="1" applyBorder="1" applyAlignment="1">
      <alignment vertical="top" wrapText="1"/>
    </xf>
    <xf numFmtId="0" fontId="0" fillId="0" borderId="33" xfId="0" applyFont="1" applyFill="1" applyBorder="1" applyAlignment="1">
      <alignment vertical="top" wrapText="1"/>
    </xf>
    <xf numFmtId="0" fontId="0" fillId="0" borderId="34" xfId="0" applyFont="1" applyFill="1" applyBorder="1" applyAlignment="1">
      <alignment vertical="top" wrapText="1"/>
    </xf>
    <xf numFmtId="0" fontId="0" fillId="0" borderId="5" xfId="0" applyFont="1" applyBorder="1" applyAlignment="1">
      <alignment vertical="top" wrapText="1"/>
    </xf>
    <xf numFmtId="49" fontId="0" fillId="0" borderId="35" xfId="0" applyNumberFormat="1" applyBorder="1" applyAlignment="1" applyProtection="1">
      <alignment horizontal="center" vertical="top" wrapText="1"/>
      <protection locked="0"/>
    </xf>
    <xf numFmtId="0" fontId="0" fillId="0" borderId="36" xfId="0" applyFont="1" applyFill="1" applyBorder="1" applyAlignment="1">
      <alignment vertical="top" wrapText="1"/>
    </xf>
    <xf numFmtId="0" fontId="0" fillId="0" borderId="37" xfId="0" applyFont="1" applyFill="1" applyBorder="1" applyAlignment="1">
      <alignment vertical="top" wrapText="1"/>
    </xf>
    <xf numFmtId="49" fontId="0" fillId="0" borderId="20" xfId="0" applyNumberFormat="1" applyBorder="1" applyAlignment="1" applyProtection="1">
      <alignment horizontal="center" vertical="top" wrapText="1"/>
      <protection locked="0"/>
    </xf>
    <xf numFmtId="49" fontId="0" fillId="0" borderId="5" xfId="0" applyNumberFormat="1" applyBorder="1" applyAlignment="1" applyProtection="1">
      <alignment horizontal="center" vertical="top" wrapText="1"/>
      <protection locked="0"/>
    </xf>
    <xf numFmtId="49" fontId="0" fillId="0" borderId="5" xfId="0" applyNumberFormat="1" applyBorder="1" applyAlignment="1" applyProtection="1">
      <alignment horizontal="left" vertical="top" wrapText="1"/>
      <protection locked="0"/>
    </xf>
    <xf numFmtId="49" fontId="0" fillId="0" borderId="20" xfId="0" applyNumberFormat="1" applyBorder="1" applyAlignment="1" applyProtection="1">
      <alignment horizontal="left" vertical="top" wrapText="1"/>
      <protection locked="0"/>
    </xf>
    <xf numFmtId="49" fontId="9" fillId="0" borderId="5" xfId="0" applyNumberFormat="1" applyFont="1" applyBorder="1" applyAlignment="1" applyProtection="1">
      <alignment vertical="top" wrapText="1"/>
      <protection locked="0"/>
    </xf>
    <xf numFmtId="49" fontId="0" fillId="0" borderId="4" xfId="0" applyNumberFormat="1" applyFont="1" applyFill="1" applyBorder="1" applyAlignment="1">
      <alignment horizontal="left" vertical="top" wrapText="1"/>
    </xf>
    <xf numFmtId="49" fontId="0" fillId="0" borderId="38" xfId="0" applyNumberFormat="1" applyBorder="1" applyAlignment="1" applyProtection="1">
      <alignment horizontal="center" vertical="top" wrapText="1"/>
      <protection locked="0"/>
    </xf>
    <xf numFmtId="49" fontId="0" fillId="0" borderId="39" xfId="0" applyNumberFormat="1"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44" xfId="0" applyBorder="1" applyAlignment="1" applyProtection="1">
      <alignment vertical="top" wrapText="1"/>
      <protection locked="0"/>
    </xf>
    <xf numFmtId="49" fontId="0" fillId="0" borderId="42" xfId="0" applyNumberFormat="1" applyFont="1" applyFill="1" applyBorder="1" applyAlignment="1" applyProtection="1">
      <alignment vertical="top" wrapText="1" readingOrder="1"/>
      <protection locked="0"/>
    </xf>
    <xf numFmtId="49" fontId="0" fillId="0" borderId="43" xfId="0" applyNumberFormat="1" applyFont="1" applyFill="1" applyBorder="1" applyAlignment="1" applyProtection="1">
      <alignment vertical="top" wrapText="1" readingOrder="1"/>
      <protection locked="0"/>
    </xf>
    <xf numFmtId="0" fontId="0" fillId="0" borderId="45" xfId="0" applyBorder="1" applyAlignment="1" applyProtection="1">
      <alignment vertical="top" wrapText="1"/>
      <protection locked="0"/>
    </xf>
    <xf numFmtId="0" fontId="0" fillId="0" borderId="42" xfId="0" applyFont="1" applyBorder="1" applyAlignment="1">
      <alignment vertical="top" wrapText="1"/>
    </xf>
    <xf numFmtId="0" fontId="0" fillId="0" borderId="43" xfId="0" applyFont="1" applyBorder="1" applyAlignment="1">
      <alignment vertical="top" wrapText="1"/>
    </xf>
    <xf numFmtId="0" fontId="0" fillId="0" borderId="44" xfId="0" applyFont="1" applyBorder="1" applyAlignment="1">
      <alignment vertical="top" wrapText="1"/>
    </xf>
    <xf numFmtId="0" fontId="0" fillId="0" borderId="37" xfId="0"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8">
    <dxf>
      <fill>
        <patternFill>
          <bgColor rgb="FFFFFF99"/>
        </patternFill>
      </fill>
      <border/>
    </dxf>
    <dxf>
      <fill>
        <patternFill>
          <bgColor rgb="FFCCFFCC"/>
        </patternFill>
      </fill>
      <border/>
    </dxf>
    <dxf>
      <fill>
        <patternFill>
          <bgColor rgb="FFCC99FF"/>
        </patternFill>
      </fill>
      <border/>
    </dxf>
    <dxf>
      <font>
        <color auto="1"/>
      </font>
      <fill>
        <patternFill>
          <bgColor rgb="FFE3E3E3"/>
        </patternFill>
      </fill>
      <border/>
    </dxf>
    <dxf>
      <fill>
        <patternFill>
          <bgColor rgb="FFA6CAF0"/>
        </patternFill>
      </fill>
      <border/>
    </dxf>
    <dxf>
      <font>
        <color auto="1"/>
      </font>
      <fill>
        <patternFill>
          <bgColor rgb="FF00FF00"/>
        </patternFill>
      </fill>
      <border/>
    </dxf>
    <dxf>
      <font>
        <color auto="1"/>
      </font>
      <fill>
        <patternFill>
          <bgColor rgb="FFFF0000"/>
        </patternFill>
      </fill>
      <border/>
    </dxf>
    <dxf>
      <fill>
        <patternFill>
          <bgColor rgb="FF69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0"/>
  <sheetViews>
    <sheetView tabSelected="1" zoomScale="75" zoomScaleNormal="75" workbookViewId="0" topLeftCell="A1">
      <pane ySplit="6" topLeftCell="BM7" activePane="bottomLeft" state="frozen"/>
      <selection pane="topLeft" activeCell="A1" sqref="A1"/>
      <selection pane="bottomLeft" activeCell="C39" sqref="C39"/>
    </sheetView>
  </sheetViews>
  <sheetFormatPr defaultColWidth="9.140625" defaultRowHeight="12.75"/>
  <cols>
    <col min="1" max="1" width="9.140625" style="20" customWidth="1"/>
    <col min="2" max="2" width="9.140625" style="21" customWidth="1"/>
    <col min="3" max="3" width="7.28125" style="46" customWidth="1"/>
    <col min="4" max="4" width="6.7109375" style="45" customWidth="1"/>
    <col min="5" max="5" width="13.140625" style="47" customWidth="1"/>
    <col min="6" max="6" width="16.140625" style="63" customWidth="1"/>
    <col min="7" max="7" width="35.7109375" style="45" customWidth="1"/>
    <col min="8" max="8" width="16.00390625" style="45" customWidth="1"/>
    <col min="9" max="9" width="9.140625" style="21" customWidth="1"/>
    <col min="10" max="10" width="5.8515625" style="21" customWidth="1"/>
    <col min="11" max="11" width="3.57421875" style="21" customWidth="1"/>
    <col min="12" max="12" width="3.8515625" style="21" customWidth="1"/>
    <col min="13" max="13" width="5.57421875" style="24" customWidth="1"/>
    <col min="14" max="14" width="5.8515625" style="24" customWidth="1"/>
    <col min="15" max="15" width="9.57421875" style="21" customWidth="1"/>
    <col min="16" max="16" width="33.00390625" style="20" customWidth="1"/>
    <col min="17" max="17" width="30.28125" style="20" customWidth="1"/>
    <col min="18" max="18" width="26.421875" style="20" customWidth="1"/>
    <col min="19" max="16384" width="9.140625" style="20" customWidth="1"/>
  </cols>
  <sheetData>
    <row r="1" spans="3:8" ht="16.5" thickBot="1">
      <c r="C1" s="22" t="s">
        <v>45</v>
      </c>
      <c r="D1" s="22"/>
      <c r="E1" s="23"/>
      <c r="G1" s="22"/>
      <c r="H1" s="59" t="s">
        <v>1</v>
      </c>
    </row>
    <row r="2" spans="1:16" s="32" customFormat="1" ht="39.75" customHeight="1" thickTop="1">
      <c r="A2" s="25" t="str">
        <f ca="1">"First Doc: Meeting "&amp;INDIRECT("A"&amp;$A$3)</f>
        <v>First Doc: Meeting JM_02</v>
      </c>
      <c r="B2" s="26" t="s">
        <v>26</v>
      </c>
      <c r="C2" s="27" t="s">
        <v>35</v>
      </c>
      <c r="D2" s="6" t="str">
        <f ca="1">"ALLOC DOCS "&amp;INDIRECT("A"&amp;$A$3)</f>
        <v>ALLOC DOCS JM_02</v>
      </c>
      <c r="E2" s="7" t="str">
        <f ca="1">"RECEIVED DOCS "&amp;INDIRECT("A"&amp;$A$3)</f>
        <v>RECEIVED DOCS JM_02</v>
      </c>
      <c r="F2" s="64" t="str">
        <f ca="1">"# MISSING DOCS "&amp;INDIRECT("A"&amp;$A$3)</f>
        <v># MISSING DOCS JM_02</v>
      </c>
      <c r="G2" s="7" t="str">
        <f ca="1">"DOCS DEALT WITH "&amp;INDIRECT("A"&amp;$A$3)</f>
        <v>DOCS DEALT WITH JM_02</v>
      </c>
      <c r="H2" s="7" t="str">
        <f ca="1">"LSs In "&amp;INDIRECT("A"&amp;$A$3)&amp;":"</f>
        <v>LSs In JM_02:</v>
      </c>
      <c r="I2" s="7" t="str">
        <f ca="1">"LSs Out "&amp;INDIRECT("A"&amp;$A$3)&amp;":"</f>
        <v>LSs Out JM_02:</v>
      </c>
      <c r="J2" s="7" t="str">
        <f ca="1">"W/D "&amp;INDIRECT("A"&amp;$A$3)&amp;":"</f>
        <v>W/D JM_02:</v>
      </c>
      <c r="K2" s="28"/>
      <c r="L2" s="29"/>
      <c r="M2" s="29"/>
      <c r="N2" s="29"/>
      <c r="O2" s="30" t="s">
        <v>5</v>
      </c>
      <c r="P2" s="31" t="s">
        <v>0</v>
      </c>
    </row>
    <row r="3" spans="1:16" ht="15.75" customHeight="1">
      <c r="A3" s="55">
        <v>14</v>
      </c>
      <c r="B3" s="33" t="s">
        <v>27</v>
      </c>
      <c r="C3" s="34"/>
      <c r="D3" s="51">
        <f ca="1">COUNTA(INDIRECT("G"&amp;$A$3):G1490)</f>
        <v>97</v>
      </c>
      <c r="E3" s="19">
        <f ca="1">COUNTIF(INDIRECT("C"&amp;$A$3):C1490,"Y")</f>
        <v>91</v>
      </c>
      <c r="F3" s="70">
        <f>D3-E3</f>
        <v>6</v>
      </c>
      <c r="G3" s="19">
        <f ca="1">COUNTA(INDIRECT("R"&amp;$A$3):R1490)</f>
        <v>97</v>
      </c>
      <c r="H3" s="19">
        <f ca="1">COUNTIF(INDIRECT("F"&amp;$A$3):F1490,"LS IN")</f>
        <v>0</v>
      </c>
      <c r="I3" s="19">
        <f ca="1">COUNTIF(INDIRECT("F"&amp;$A$3):F1490,"LS OUT")</f>
        <v>2</v>
      </c>
      <c r="J3" s="19">
        <f ca="1">COUNTIF(INDIRECT("C"&amp;$A$3):C1490,"W")</f>
        <v>4</v>
      </c>
      <c r="K3" s="52"/>
      <c r="L3" s="50"/>
      <c r="M3" s="50"/>
      <c r="N3" s="53"/>
      <c r="O3" s="54">
        <f>D3-G3</f>
        <v>0</v>
      </c>
      <c r="P3" s="57" t="str">
        <f>"Next Doc: SRJ"&amp;SUM(A4+D3+J3)</f>
        <v>Next Doc: SRJ50131</v>
      </c>
    </row>
    <row r="4" spans="1:15" ht="14.25" customHeight="1" thickBot="1">
      <c r="A4" s="56" t="str">
        <f ca="1">RIGHT(INDIRECT("E"&amp;$A$3),6)</f>
        <v>050030</v>
      </c>
      <c r="B4" s="35" t="s">
        <v>3</v>
      </c>
      <c r="C4" s="36" t="s">
        <v>30</v>
      </c>
      <c r="D4" s="37"/>
      <c r="E4" s="38"/>
      <c r="F4" s="65"/>
      <c r="G4" s="39"/>
      <c r="H4" s="39"/>
      <c r="I4" s="40"/>
      <c r="J4" s="41"/>
      <c r="K4" s="41"/>
      <c r="L4" s="42"/>
      <c r="M4" s="42"/>
      <c r="N4" s="43"/>
      <c r="O4" s="44"/>
    </row>
    <row r="5" spans="2:15" ht="21.75" customHeight="1" thickBot="1" thickTop="1">
      <c r="B5" s="35" t="s">
        <v>28</v>
      </c>
      <c r="C5" s="45" t="s">
        <v>15</v>
      </c>
      <c r="D5" s="46"/>
      <c r="O5" s="48"/>
    </row>
    <row r="6" spans="1:18" s="49" customFormat="1" ht="23.25" thickBot="1">
      <c r="A6" s="9" t="s">
        <v>29</v>
      </c>
      <c r="B6" s="10" t="s">
        <v>6</v>
      </c>
      <c r="C6" s="9" t="s">
        <v>7</v>
      </c>
      <c r="D6" s="9" t="s">
        <v>8</v>
      </c>
      <c r="E6" s="9" t="s">
        <v>9</v>
      </c>
      <c r="F6" s="66" t="s">
        <v>10</v>
      </c>
      <c r="G6" s="9" t="s">
        <v>11</v>
      </c>
      <c r="H6" s="9" t="s">
        <v>12</v>
      </c>
      <c r="I6" s="9" t="s">
        <v>13</v>
      </c>
      <c r="J6" s="9" t="s">
        <v>14</v>
      </c>
      <c r="K6" s="9" t="s">
        <v>15</v>
      </c>
      <c r="L6" s="9" t="s">
        <v>16</v>
      </c>
      <c r="M6" s="9" t="s">
        <v>17</v>
      </c>
      <c r="N6" s="9" t="s">
        <v>18</v>
      </c>
      <c r="O6" s="9" t="s">
        <v>19</v>
      </c>
      <c r="P6" s="9" t="s">
        <v>20</v>
      </c>
      <c r="Q6" s="10" t="s">
        <v>21</v>
      </c>
      <c r="R6" s="10" t="s">
        <v>22</v>
      </c>
    </row>
    <row r="7" spans="1:18" s="49" customFormat="1" ht="25.5">
      <c r="A7" s="13" t="s">
        <v>31</v>
      </c>
      <c r="B7" s="14" t="s">
        <v>36</v>
      </c>
      <c r="C7" s="15" t="s">
        <v>32</v>
      </c>
      <c r="D7" s="16" t="s">
        <v>33</v>
      </c>
      <c r="E7" s="13" t="s">
        <v>24</v>
      </c>
      <c r="F7" s="67" t="s">
        <v>24</v>
      </c>
      <c r="G7" s="60" t="s">
        <v>292</v>
      </c>
      <c r="H7" s="13" t="s">
        <v>34</v>
      </c>
      <c r="I7" s="13" t="s">
        <v>36</v>
      </c>
      <c r="J7" s="13" t="s">
        <v>36</v>
      </c>
      <c r="K7" s="13" t="s">
        <v>36</v>
      </c>
      <c r="L7" s="13" t="s">
        <v>36</v>
      </c>
      <c r="M7" s="13" t="s">
        <v>36</v>
      </c>
      <c r="N7" s="13" t="s">
        <v>36</v>
      </c>
      <c r="O7" s="13" t="s">
        <v>36</v>
      </c>
      <c r="P7" s="13" t="s">
        <v>36</v>
      </c>
      <c r="Q7" s="14" t="s">
        <v>36</v>
      </c>
      <c r="R7" s="14" t="s">
        <v>36</v>
      </c>
    </row>
    <row r="8" spans="1:18" s="5" customFormat="1" ht="16.5" customHeight="1">
      <c r="A8" s="11" t="s">
        <v>2</v>
      </c>
      <c r="B8" s="11" t="s">
        <v>42</v>
      </c>
      <c r="C8" s="17" t="s">
        <v>23</v>
      </c>
      <c r="D8" s="58">
        <v>0</v>
      </c>
      <c r="E8" s="61" t="s">
        <v>24</v>
      </c>
      <c r="F8" s="68" t="s">
        <v>25</v>
      </c>
      <c r="G8" s="62" t="s">
        <v>38</v>
      </c>
      <c r="H8" s="18"/>
      <c r="I8" s="11"/>
      <c r="J8" s="11"/>
      <c r="K8" s="11"/>
      <c r="L8" s="11"/>
      <c r="M8" s="11"/>
      <c r="N8" s="11"/>
      <c r="O8" s="11"/>
      <c r="P8" s="12"/>
      <c r="Q8" s="12"/>
      <c r="R8" s="12"/>
    </row>
    <row r="9" spans="1:18" s="5" customFormat="1" ht="15" customHeight="1">
      <c r="A9" s="11" t="s">
        <v>2</v>
      </c>
      <c r="B9" s="11" t="s">
        <v>43</v>
      </c>
      <c r="C9" s="17" t="s">
        <v>23</v>
      </c>
      <c r="D9" s="58">
        <v>1</v>
      </c>
      <c r="E9" s="61" t="s">
        <v>24</v>
      </c>
      <c r="F9" s="69" t="s">
        <v>25</v>
      </c>
      <c r="G9" s="62" t="s">
        <v>39</v>
      </c>
      <c r="H9" s="18"/>
      <c r="I9" s="11"/>
      <c r="J9" s="11"/>
      <c r="K9" s="11"/>
      <c r="L9" s="11"/>
      <c r="M9" s="11"/>
      <c r="N9" s="11"/>
      <c r="O9" s="11"/>
      <c r="P9" s="12"/>
      <c r="Q9" s="12"/>
      <c r="R9" s="12"/>
    </row>
    <row r="10" spans="1:18" s="5" customFormat="1" ht="12.75">
      <c r="A10" s="11" t="s">
        <v>2</v>
      </c>
      <c r="B10" s="11">
        <v>2000</v>
      </c>
      <c r="C10" s="17" t="s">
        <v>23</v>
      </c>
      <c r="D10" s="58">
        <v>2</v>
      </c>
      <c r="E10" s="61" t="s">
        <v>24</v>
      </c>
      <c r="F10" s="69" t="s">
        <v>25</v>
      </c>
      <c r="G10" s="62" t="s">
        <v>290</v>
      </c>
      <c r="H10" s="18"/>
      <c r="I10" s="11"/>
      <c r="J10" s="11"/>
      <c r="K10" s="11"/>
      <c r="L10" s="11"/>
      <c r="M10" s="11"/>
      <c r="N10" s="11"/>
      <c r="O10" s="11"/>
      <c r="P10" s="12"/>
      <c r="Q10" s="12"/>
      <c r="R10" s="12"/>
    </row>
    <row r="11" spans="1:18" s="5" customFormat="1" ht="12.75">
      <c r="A11" s="11" t="s">
        <v>2</v>
      </c>
      <c r="B11" s="11">
        <v>3000</v>
      </c>
      <c r="C11" s="17" t="s">
        <v>23</v>
      </c>
      <c r="D11" s="58">
        <v>3</v>
      </c>
      <c r="E11" s="61" t="s">
        <v>24</v>
      </c>
      <c r="F11" s="69" t="s">
        <v>25</v>
      </c>
      <c r="G11" s="62" t="s">
        <v>291</v>
      </c>
      <c r="H11" s="18"/>
      <c r="I11" s="11"/>
      <c r="J11" s="11"/>
      <c r="K11" s="11"/>
      <c r="L11" s="11"/>
      <c r="M11" s="11"/>
      <c r="N11" s="11"/>
      <c r="O11" s="11"/>
      <c r="P11" s="12"/>
      <c r="Q11" s="12"/>
      <c r="R11" s="12"/>
    </row>
    <row r="12" spans="1:18" s="5" customFormat="1" ht="12.75">
      <c r="A12" s="11" t="s">
        <v>2</v>
      </c>
      <c r="B12" s="11">
        <v>4000</v>
      </c>
      <c r="C12" s="17" t="s">
        <v>23</v>
      </c>
      <c r="D12" s="58">
        <v>4</v>
      </c>
      <c r="E12" s="61" t="s">
        <v>24</v>
      </c>
      <c r="F12" s="69" t="s">
        <v>25</v>
      </c>
      <c r="G12" s="62" t="s">
        <v>40</v>
      </c>
      <c r="H12" s="18"/>
      <c r="I12" s="11"/>
      <c r="J12" s="11"/>
      <c r="K12" s="11"/>
      <c r="L12" s="11"/>
      <c r="M12" s="11"/>
      <c r="N12" s="11"/>
      <c r="O12" s="11"/>
      <c r="P12" s="12"/>
      <c r="Q12" s="12"/>
      <c r="R12" s="12"/>
    </row>
    <row r="13" spans="1:18" s="5" customFormat="1" ht="13.5" thickBot="1">
      <c r="A13" s="11" t="s">
        <v>2</v>
      </c>
      <c r="B13" s="11" t="s">
        <v>4</v>
      </c>
      <c r="C13" s="17" t="s">
        <v>23</v>
      </c>
      <c r="D13" s="58">
        <v>5</v>
      </c>
      <c r="E13" s="61" t="s">
        <v>24</v>
      </c>
      <c r="F13" s="68" t="s">
        <v>25</v>
      </c>
      <c r="G13" s="62" t="s">
        <v>41</v>
      </c>
      <c r="H13" s="18"/>
      <c r="I13" s="11"/>
      <c r="J13" s="11"/>
      <c r="K13" s="11"/>
      <c r="L13" s="11"/>
      <c r="M13" s="11"/>
      <c r="N13" s="11"/>
      <c r="O13" s="11"/>
      <c r="P13" s="12"/>
      <c r="Q13" s="12"/>
      <c r="R13" s="12"/>
    </row>
    <row r="14" spans="1:18" s="4" customFormat="1" ht="39.75" thickBot="1" thickTop="1">
      <c r="A14" s="1" t="s">
        <v>50</v>
      </c>
      <c r="B14" s="1"/>
      <c r="C14" s="3" t="s">
        <v>96</v>
      </c>
      <c r="D14" s="75" t="s">
        <v>37</v>
      </c>
      <c r="E14" s="73" t="s">
        <v>51</v>
      </c>
      <c r="F14" s="1" t="s">
        <v>55</v>
      </c>
      <c r="G14" s="72" t="s">
        <v>53</v>
      </c>
      <c r="H14" s="1" t="s">
        <v>54</v>
      </c>
      <c r="I14" s="1"/>
      <c r="J14" s="1"/>
      <c r="K14" s="1"/>
      <c r="L14" s="1"/>
      <c r="M14" s="1"/>
      <c r="N14" s="1"/>
      <c r="O14" s="1" t="s">
        <v>44</v>
      </c>
      <c r="P14" s="2"/>
      <c r="Q14" s="2"/>
      <c r="R14" s="2" t="s">
        <v>337</v>
      </c>
    </row>
    <row r="15" spans="1:18" s="4" customFormat="1" ht="52.5" thickBot="1" thickTop="1">
      <c r="A15" s="1" t="s">
        <v>50</v>
      </c>
      <c r="B15" s="1"/>
      <c r="C15" s="3" t="s">
        <v>96</v>
      </c>
      <c r="D15" s="76" t="s">
        <v>47</v>
      </c>
      <c r="E15" s="73" t="s">
        <v>48</v>
      </c>
      <c r="F15" s="73" t="s">
        <v>52</v>
      </c>
      <c r="G15" s="73" t="s">
        <v>46</v>
      </c>
      <c r="H15" s="73" t="s">
        <v>49</v>
      </c>
      <c r="I15" s="1"/>
      <c r="J15" s="1"/>
      <c r="K15" s="1"/>
      <c r="L15" s="1"/>
      <c r="M15" s="1"/>
      <c r="N15" s="1"/>
      <c r="O15" s="1" t="s">
        <v>44</v>
      </c>
      <c r="P15" s="2"/>
      <c r="Q15" s="2"/>
      <c r="R15" s="2" t="s">
        <v>338</v>
      </c>
    </row>
    <row r="16" spans="1:18" s="4" customFormat="1" ht="14.25" thickBot="1" thickTop="1">
      <c r="A16" s="1" t="s">
        <v>50</v>
      </c>
      <c r="B16" s="1"/>
      <c r="C16" s="3" t="s">
        <v>96</v>
      </c>
      <c r="D16" s="76">
        <v>1</v>
      </c>
      <c r="E16" s="73" t="s">
        <v>58</v>
      </c>
      <c r="F16" s="1" t="s">
        <v>57</v>
      </c>
      <c r="G16" s="74" t="s">
        <v>56</v>
      </c>
      <c r="H16" s="1" t="s">
        <v>54</v>
      </c>
      <c r="I16" s="8"/>
      <c r="J16" s="1"/>
      <c r="K16" s="1"/>
      <c r="L16" s="1"/>
      <c r="M16" s="1"/>
      <c r="N16" s="1"/>
      <c r="O16" s="1" t="s">
        <v>44</v>
      </c>
      <c r="P16" s="2"/>
      <c r="Q16" s="2"/>
      <c r="R16" s="2" t="s">
        <v>338</v>
      </c>
    </row>
    <row r="17" spans="1:18" ht="27" thickBot="1" thickTop="1">
      <c r="A17" s="1" t="s">
        <v>50</v>
      </c>
      <c r="B17" s="1"/>
      <c r="C17" s="3" t="s">
        <v>96</v>
      </c>
      <c r="D17" s="3"/>
      <c r="E17" s="73" t="s">
        <v>59</v>
      </c>
      <c r="F17" s="1" t="s">
        <v>57</v>
      </c>
      <c r="G17" s="1" t="s">
        <v>60</v>
      </c>
      <c r="H17" s="1" t="s">
        <v>61</v>
      </c>
      <c r="I17" s="1"/>
      <c r="J17" s="1"/>
      <c r="K17" s="1"/>
      <c r="L17" s="1"/>
      <c r="M17" s="1"/>
      <c r="N17" s="1"/>
      <c r="O17" s="1" t="s">
        <v>44</v>
      </c>
      <c r="P17" s="2"/>
      <c r="Q17" s="2"/>
      <c r="R17" s="2" t="s">
        <v>338</v>
      </c>
    </row>
    <row r="18" spans="1:18" ht="14.25" thickBot="1" thickTop="1">
      <c r="A18" s="1" t="s">
        <v>50</v>
      </c>
      <c r="B18" s="1"/>
      <c r="C18" s="3" t="s">
        <v>96</v>
      </c>
      <c r="D18" s="78" t="s">
        <v>47</v>
      </c>
      <c r="E18" s="73" t="s">
        <v>69</v>
      </c>
      <c r="F18" s="73" t="s">
        <v>62</v>
      </c>
      <c r="G18" s="73" t="s">
        <v>63</v>
      </c>
      <c r="H18" s="73" t="s">
        <v>64</v>
      </c>
      <c r="I18" s="73"/>
      <c r="J18" s="1"/>
      <c r="K18" s="1"/>
      <c r="L18" s="1"/>
      <c r="M18" s="1"/>
      <c r="N18" s="1"/>
      <c r="O18" s="1" t="s">
        <v>44</v>
      </c>
      <c r="P18" s="2"/>
      <c r="Q18" s="2"/>
      <c r="R18" s="126" t="s">
        <v>369</v>
      </c>
    </row>
    <row r="19" spans="1:18" ht="14.25" thickBot="1" thickTop="1">
      <c r="A19" s="1" t="s">
        <v>50</v>
      </c>
      <c r="B19" s="1"/>
      <c r="C19" s="3" t="s">
        <v>96</v>
      </c>
      <c r="D19" s="79" t="s">
        <v>47</v>
      </c>
      <c r="E19" s="73" t="s">
        <v>70</v>
      </c>
      <c r="F19" s="77" t="s">
        <v>65</v>
      </c>
      <c r="G19" s="77" t="s">
        <v>66</v>
      </c>
      <c r="H19" s="77" t="s">
        <v>64</v>
      </c>
      <c r="I19" s="77" t="s">
        <v>67</v>
      </c>
      <c r="J19" s="1"/>
      <c r="K19" s="1"/>
      <c r="L19" s="1"/>
      <c r="M19" s="1"/>
      <c r="N19" s="1"/>
      <c r="O19" s="1" t="s">
        <v>44</v>
      </c>
      <c r="P19" s="2"/>
      <c r="Q19" s="2"/>
      <c r="R19" s="127" t="s">
        <v>369</v>
      </c>
    </row>
    <row r="20" spans="1:18" ht="27" thickBot="1" thickTop="1">
      <c r="A20" s="1" t="s">
        <v>50</v>
      </c>
      <c r="B20" s="1"/>
      <c r="C20" s="3" t="s">
        <v>96</v>
      </c>
      <c r="D20" s="79" t="s">
        <v>47</v>
      </c>
      <c r="E20" s="73" t="s">
        <v>71</v>
      </c>
      <c r="F20" s="77" t="s">
        <v>65</v>
      </c>
      <c r="G20" s="77" t="s">
        <v>68</v>
      </c>
      <c r="H20" s="77" t="s">
        <v>64</v>
      </c>
      <c r="I20" s="77" t="s">
        <v>67</v>
      </c>
      <c r="J20" s="1"/>
      <c r="K20" s="1"/>
      <c r="L20" s="1"/>
      <c r="M20" s="1"/>
      <c r="N20" s="1"/>
      <c r="O20" s="1" t="s">
        <v>44</v>
      </c>
      <c r="P20" s="2"/>
      <c r="Q20" s="2"/>
      <c r="R20" s="128" t="s">
        <v>369</v>
      </c>
    </row>
    <row r="21" spans="1:18" ht="124.5" thickBot="1" thickTop="1">
      <c r="A21" s="1" t="s">
        <v>50</v>
      </c>
      <c r="B21" s="1"/>
      <c r="C21" s="3" t="s">
        <v>96</v>
      </c>
      <c r="D21" s="75" t="s">
        <v>74</v>
      </c>
      <c r="E21" s="73" t="s">
        <v>75</v>
      </c>
      <c r="F21" s="73" t="s">
        <v>21</v>
      </c>
      <c r="G21" s="73" t="s">
        <v>72</v>
      </c>
      <c r="H21" s="73" t="s">
        <v>73</v>
      </c>
      <c r="I21" s="1"/>
      <c r="J21" s="1"/>
      <c r="K21" s="1"/>
      <c r="L21" s="1"/>
      <c r="M21" s="1"/>
      <c r="N21" s="1"/>
      <c r="O21" s="1" t="s">
        <v>44</v>
      </c>
      <c r="P21" s="72" t="s">
        <v>76</v>
      </c>
      <c r="Q21" s="2"/>
      <c r="R21" s="2" t="s">
        <v>338</v>
      </c>
    </row>
    <row r="22" spans="1:18" ht="39.75" thickBot="1" thickTop="1">
      <c r="A22" s="1" t="s">
        <v>50</v>
      </c>
      <c r="B22" s="1"/>
      <c r="C22" s="3" t="s">
        <v>96</v>
      </c>
      <c r="D22" s="75" t="s">
        <v>82</v>
      </c>
      <c r="E22" s="73" t="s">
        <v>81</v>
      </c>
      <c r="F22" s="73" t="s">
        <v>77</v>
      </c>
      <c r="G22" s="73" t="s">
        <v>78</v>
      </c>
      <c r="H22" s="73" t="s">
        <v>79</v>
      </c>
      <c r="I22" s="8"/>
      <c r="J22" s="1"/>
      <c r="K22" s="1"/>
      <c r="L22" s="1"/>
      <c r="M22" s="1"/>
      <c r="N22" s="1"/>
      <c r="O22" s="1" t="s">
        <v>44</v>
      </c>
      <c r="P22" s="80" t="s">
        <v>80</v>
      </c>
      <c r="Q22" s="2"/>
      <c r="R22" s="2" t="s">
        <v>338</v>
      </c>
    </row>
    <row r="23" spans="1:18" ht="39.75" thickBot="1" thickTop="1">
      <c r="A23" s="1" t="s">
        <v>50</v>
      </c>
      <c r="B23" s="1"/>
      <c r="C23" s="3" t="s">
        <v>317</v>
      </c>
      <c r="D23" s="81" t="s">
        <v>74</v>
      </c>
      <c r="E23" s="73" t="s">
        <v>88</v>
      </c>
      <c r="F23" s="73" t="s">
        <v>62</v>
      </c>
      <c r="G23" s="73" t="s">
        <v>83</v>
      </c>
      <c r="H23" s="73" t="s">
        <v>84</v>
      </c>
      <c r="I23" s="1"/>
      <c r="J23" s="1"/>
      <c r="K23" s="1"/>
      <c r="L23" s="1"/>
      <c r="M23" s="1"/>
      <c r="N23" s="1"/>
      <c r="O23" s="1" t="s">
        <v>44</v>
      </c>
      <c r="P23" s="73" t="s">
        <v>86</v>
      </c>
      <c r="Q23" s="2"/>
      <c r="R23" s="2" t="s">
        <v>331</v>
      </c>
    </row>
    <row r="24" spans="1:18" ht="27" thickBot="1" thickTop="1">
      <c r="A24" s="1" t="s">
        <v>50</v>
      </c>
      <c r="B24" s="1"/>
      <c r="C24" s="3" t="s">
        <v>96</v>
      </c>
      <c r="D24" s="79" t="s">
        <v>90</v>
      </c>
      <c r="E24" s="73" t="s">
        <v>89</v>
      </c>
      <c r="F24" s="77" t="s">
        <v>62</v>
      </c>
      <c r="G24" s="77" t="s">
        <v>85</v>
      </c>
      <c r="H24" s="77" t="s">
        <v>84</v>
      </c>
      <c r="I24" s="1"/>
      <c r="J24" s="1"/>
      <c r="K24" s="1"/>
      <c r="L24" s="1"/>
      <c r="M24" s="1"/>
      <c r="N24" s="1"/>
      <c r="O24" s="1" t="s">
        <v>44</v>
      </c>
      <c r="P24" s="77" t="s">
        <v>87</v>
      </c>
      <c r="Q24" s="2"/>
      <c r="R24" s="2" t="s">
        <v>338</v>
      </c>
    </row>
    <row r="25" spans="1:18" ht="39.75" thickBot="1" thickTop="1">
      <c r="A25" s="1" t="s">
        <v>50</v>
      </c>
      <c r="B25" s="1"/>
      <c r="C25" s="3" t="s">
        <v>96</v>
      </c>
      <c r="D25" s="75" t="s">
        <v>74</v>
      </c>
      <c r="E25" s="73" t="s">
        <v>95</v>
      </c>
      <c r="F25" s="73" t="s">
        <v>91</v>
      </c>
      <c r="G25" s="73" t="s">
        <v>92</v>
      </c>
      <c r="H25" s="73" t="s">
        <v>93</v>
      </c>
      <c r="I25" s="8"/>
      <c r="J25" s="1"/>
      <c r="K25" s="1"/>
      <c r="L25" s="1"/>
      <c r="M25" s="1"/>
      <c r="N25" s="1"/>
      <c r="O25" s="1" t="s">
        <v>44</v>
      </c>
      <c r="P25" s="72" t="s">
        <v>94</v>
      </c>
      <c r="Q25" s="2"/>
      <c r="R25" s="2" t="s">
        <v>338</v>
      </c>
    </row>
    <row r="26" spans="1:18" ht="39.75" thickBot="1" thickTop="1">
      <c r="A26" s="1" t="s">
        <v>50</v>
      </c>
      <c r="B26" s="1"/>
      <c r="C26" s="3" t="s">
        <v>96</v>
      </c>
      <c r="D26" s="83" t="s">
        <v>47</v>
      </c>
      <c r="E26" s="73" t="s">
        <v>111</v>
      </c>
      <c r="F26" s="82" t="s">
        <v>62</v>
      </c>
      <c r="G26" s="82" t="s">
        <v>97</v>
      </c>
      <c r="H26" s="82" t="s">
        <v>98</v>
      </c>
      <c r="I26" s="1"/>
      <c r="J26" s="1"/>
      <c r="K26" s="1"/>
      <c r="L26" s="1"/>
      <c r="M26" s="1"/>
      <c r="N26" s="1"/>
      <c r="O26" s="1" t="s">
        <v>44</v>
      </c>
      <c r="P26" s="82" t="s">
        <v>103</v>
      </c>
      <c r="Q26" s="2"/>
      <c r="R26" s="129" t="s">
        <v>369</v>
      </c>
    </row>
    <row r="27" spans="1:18" ht="65.25" thickBot="1" thickTop="1">
      <c r="A27" s="1" t="s">
        <v>50</v>
      </c>
      <c r="B27" s="1"/>
      <c r="C27" s="3" t="s">
        <v>96</v>
      </c>
      <c r="D27" s="83" t="s">
        <v>74</v>
      </c>
      <c r="E27" s="73" t="s">
        <v>112</v>
      </c>
      <c r="F27" s="82" t="s">
        <v>62</v>
      </c>
      <c r="G27" s="82" t="s">
        <v>99</v>
      </c>
      <c r="H27" s="82" t="s">
        <v>98</v>
      </c>
      <c r="I27" s="1"/>
      <c r="J27" s="1"/>
      <c r="K27" s="1"/>
      <c r="L27" s="1"/>
      <c r="M27" s="1"/>
      <c r="N27" s="1"/>
      <c r="O27" s="1" t="s">
        <v>44</v>
      </c>
      <c r="P27" s="82" t="s">
        <v>104</v>
      </c>
      <c r="Q27" s="2"/>
      <c r="R27" s="2" t="s">
        <v>338</v>
      </c>
    </row>
    <row r="28" spans="1:18" ht="39.75" thickBot="1" thickTop="1">
      <c r="A28" s="1" t="s">
        <v>50</v>
      </c>
      <c r="B28" s="1"/>
      <c r="C28" s="3" t="s">
        <v>96</v>
      </c>
      <c r="D28" s="83" t="s">
        <v>108</v>
      </c>
      <c r="E28" s="73" t="s">
        <v>113</v>
      </c>
      <c r="F28" s="82" t="s">
        <v>62</v>
      </c>
      <c r="G28" s="82" t="s">
        <v>100</v>
      </c>
      <c r="H28" s="82" t="s">
        <v>98</v>
      </c>
      <c r="I28" s="71"/>
      <c r="J28" s="71"/>
      <c r="K28" s="71"/>
      <c r="L28" s="71"/>
      <c r="M28" s="71"/>
      <c r="N28" s="71"/>
      <c r="O28" s="1" t="s">
        <v>44</v>
      </c>
      <c r="P28" s="82" t="s">
        <v>105</v>
      </c>
      <c r="Q28" s="2"/>
      <c r="R28" s="129" t="s">
        <v>338</v>
      </c>
    </row>
    <row r="29" spans="1:18" ht="65.25" thickBot="1" thickTop="1">
      <c r="A29" s="1" t="s">
        <v>50</v>
      </c>
      <c r="B29" s="1"/>
      <c r="C29" s="3"/>
      <c r="D29" s="83" t="s">
        <v>109</v>
      </c>
      <c r="E29" s="73" t="s">
        <v>114</v>
      </c>
      <c r="F29" s="82" t="s">
        <v>62</v>
      </c>
      <c r="G29" s="82" t="s">
        <v>101</v>
      </c>
      <c r="H29" s="82" t="s">
        <v>98</v>
      </c>
      <c r="I29" s="71"/>
      <c r="J29" s="71"/>
      <c r="K29" s="71"/>
      <c r="L29" s="71"/>
      <c r="M29" s="71"/>
      <c r="N29" s="71"/>
      <c r="O29" s="1" t="s">
        <v>44</v>
      </c>
      <c r="P29" s="82" t="s">
        <v>106</v>
      </c>
      <c r="Q29" s="2"/>
      <c r="R29" s="2" t="s">
        <v>331</v>
      </c>
    </row>
    <row r="30" spans="1:18" ht="52.5" thickBot="1" thickTop="1">
      <c r="A30" s="1" t="s">
        <v>50</v>
      </c>
      <c r="B30" s="1"/>
      <c r="C30" s="3" t="s">
        <v>96</v>
      </c>
      <c r="D30" s="83" t="s">
        <v>110</v>
      </c>
      <c r="E30" s="73" t="s">
        <v>115</v>
      </c>
      <c r="F30" s="82" t="s">
        <v>62</v>
      </c>
      <c r="G30" s="82" t="s">
        <v>102</v>
      </c>
      <c r="H30" s="82" t="s">
        <v>98</v>
      </c>
      <c r="I30" s="71"/>
      <c r="J30" s="71"/>
      <c r="K30" s="71"/>
      <c r="L30" s="71"/>
      <c r="M30" s="71"/>
      <c r="N30" s="71"/>
      <c r="O30" s="1" t="s">
        <v>44</v>
      </c>
      <c r="P30" s="82" t="s">
        <v>107</v>
      </c>
      <c r="Q30" s="2"/>
      <c r="R30" s="2" t="s">
        <v>338</v>
      </c>
    </row>
    <row r="31" spans="1:18" ht="27" thickBot="1" thickTop="1">
      <c r="A31" s="1" t="s">
        <v>50</v>
      </c>
      <c r="B31" s="1"/>
      <c r="C31" s="3" t="s">
        <v>96</v>
      </c>
      <c r="D31" s="85" t="s">
        <v>47</v>
      </c>
      <c r="E31" s="73" t="s">
        <v>119</v>
      </c>
      <c r="F31" s="73" t="s">
        <v>116</v>
      </c>
      <c r="G31" s="84" t="s">
        <v>117</v>
      </c>
      <c r="H31" s="73" t="s">
        <v>84</v>
      </c>
      <c r="I31" s="71"/>
      <c r="J31" s="71"/>
      <c r="K31" s="71"/>
      <c r="L31" s="71"/>
      <c r="M31" s="71"/>
      <c r="N31" s="71"/>
      <c r="O31" s="1" t="s">
        <v>44</v>
      </c>
      <c r="P31" s="72" t="s">
        <v>118</v>
      </c>
      <c r="Q31" s="2"/>
      <c r="R31" s="126" t="s">
        <v>369</v>
      </c>
    </row>
    <row r="32" spans="1:18" ht="78" thickBot="1" thickTop="1">
      <c r="A32" s="1" t="s">
        <v>50</v>
      </c>
      <c r="B32" s="1"/>
      <c r="C32" s="3" t="s">
        <v>96</v>
      </c>
      <c r="D32" s="78" t="s">
        <v>90</v>
      </c>
      <c r="E32" s="73" t="s">
        <v>125</v>
      </c>
      <c r="F32" s="73" t="s">
        <v>62</v>
      </c>
      <c r="G32" s="73" t="s">
        <v>120</v>
      </c>
      <c r="H32" s="73" t="s">
        <v>121</v>
      </c>
      <c r="I32" s="71"/>
      <c r="J32" s="71"/>
      <c r="K32" s="71"/>
      <c r="L32" s="71"/>
      <c r="M32" s="71"/>
      <c r="N32" s="71"/>
      <c r="O32" s="1" t="s">
        <v>44</v>
      </c>
      <c r="P32" s="73" t="s">
        <v>123</v>
      </c>
      <c r="Q32" s="2"/>
      <c r="R32" s="129" t="s">
        <v>338</v>
      </c>
    </row>
    <row r="33" spans="1:18" ht="38.25" customHeight="1" thickBot="1" thickTop="1">
      <c r="A33" s="1" t="s">
        <v>50</v>
      </c>
      <c r="B33" s="1"/>
      <c r="C33" s="3" t="s">
        <v>96</v>
      </c>
      <c r="D33" s="79" t="s">
        <v>108</v>
      </c>
      <c r="E33" s="73" t="s">
        <v>126</v>
      </c>
      <c r="F33" s="77" t="s">
        <v>62</v>
      </c>
      <c r="G33" s="77" t="s">
        <v>122</v>
      </c>
      <c r="H33" s="77" t="s">
        <v>121</v>
      </c>
      <c r="I33" s="71"/>
      <c r="J33" s="71"/>
      <c r="K33" s="71"/>
      <c r="L33" s="71"/>
      <c r="M33" s="71"/>
      <c r="N33" s="71"/>
      <c r="O33" s="1" t="s">
        <v>44</v>
      </c>
      <c r="P33" s="77" t="s">
        <v>124</v>
      </c>
      <c r="Q33" s="2"/>
      <c r="R33" s="127" t="s">
        <v>338</v>
      </c>
    </row>
    <row r="34" spans="1:18" ht="39.75" thickBot="1" thickTop="1">
      <c r="A34" s="1" t="s">
        <v>50</v>
      </c>
      <c r="B34" s="1"/>
      <c r="C34" s="3" t="s">
        <v>96</v>
      </c>
      <c r="D34" s="72" t="s">
        <v>90</v>
      </c>
      <c r="E34" s="73" t="s">
        <v>129</v>
      </c>
      <c r="F34" s="73" t="s">
        <v>62</v>
      </c>
      <c r="G34" s="73" t="s">
        <v>127</v>
      </c>
      <c r="H34" s="73" t="s">
        <v>146</v>
      </c>
      <c r="I34" s="71"/>
      <c r="J34" s="71"/>
      <c r="K34" s="71"/>
      <c r="L34" s="71"/>
      <c r="M34" s="71"/>
      <c r="N34" s="71"/>
      <c r="O34" s="1" t="s">
        <v>44</v>
      </c>
      <c r="P34" s="72" t="s">
        <v>128</v>
      </c>
      <c r="Q34" s="2"/>
      <c r="R34" s="129" t="s">
        <v>338</v>
      </c>
    </row>
    <row r="35" spans="1:18" ht="39.75" thickBot="1" thickTop="1">
      <c r="A35" s="1" t="s">
        <v>50</v>
      </c>
      <c r="B35" s="1"/>
      <c r="C35" s="3" t="s">
        <v>96</v>
      </c>
      <c r="D35" s="72" t="s">
        <v>74</v>
      </c>
      <c r="E35" s="73" t="s">
        <v>133</v>
      </c>
      <c r="F35" s="73" t="s">
        <v>62</v>
      </c>
      <c r="G35" s="73" t="s">
        <v>130</v>
      </c>
      <c r="H35" s="73" t="s">
        <v>131</v>
      </c>
      <c r="I35" s="73" t="s">
        <v>67</v>
      </c>
      <c r="J35" s="71"/>
      <c r="K35" s="71"/>
      <c r="L35" s="71"/>
      <c r="M35" s="71"/>
      <c r="N35" s="71"/>
      <c r="O35" s="1" t="s">
        <v>44</v>
      </c>
      <c r="P35" s="72" t="s">
        <v>132</v>
      </c>
      <c r="Q35" s="2"/>
      <c r="R35" s="128" t="s">
        <v>369</v>
      </c>
    </row>
    <row r="36" spans="1:18" ht="27" thickBot="1" thickTop="1">
      <c r="A36" s="1" t="s">
        <v>50</v>
      </c>
      <c r="B36" s="1"/>
      <c r="C36" s="3" t="s">
        <v>96</v>
      </c>
      <c r="D36" s="88" t="s">
        <v>134</v>
      </c>
      <c r="E36" s="73" t="s">
        <v>140</v>
      </c>
      <c r="F36" s="86" t="s">
        <v>135</v>
      </c>
      <c r="G36" s="86" t="s">
        <v>136</v>
      </c>
      <c r="H36" s="86" t="s">
        <v>137</v>
      </c>
      <c r="I36" s="71"/>
      <c r="J36" s="71"/>
      <c r="K36" s="71"/>
      <c r="L36" s="71"/>
      <c r="M36" s="71"/>
      <c r="N36" s="71"/>
      <c r="O36" s="1" t="s">
        <v>44</v>
      </c>
      <c r="P36" s="71"/>
      <c r="Q36" s="2"/>
      <c r="R36" s="2" t="s">
        <v>330</v>
      </c>
    </row>
    <row r="37" spans="1:18" ht="14.25" thickBot="1" thickTop="1">
      <c r="A37" s="1" t="s">
        <v>50</v>
      </c>
      <c r="B37" s="1"/>
      <c r="C37" s="3" t="s">
        <v>96</v>
      </c>
      <c r="D37" s="89" t="s">
        <v>74</v>
      </c>
      <c r="E37" s="73" t="s">
        <v>141</v>
      </c>
      <c r="F37" s="87" t="s">
        <v>135</v>
      </c>
      <c r="G37" s="87" t="s">
        <v>138</v>
      </c>
      <c r="H37" s="87" t="s">
        <v>137</v>
      </c>
      <c r="I37" s="1"/>
      <c r="J37" s="1"/>
      <c r="K37" s="1"/>
      <c r="L37" s="1"/>
      <c r="M37" s="1"/>
      <c r="N37" s="1"/>
      <c r="O37" s="1" t="s">
        <v>44</v>
      </c>
      <c r="P37" s="2"/>
      <c r="Q37" s="2"/>
      <c r="R37" s="2" t="s">
        <v>338</v>
      </c>
    </row>
    <row r="38" spans="1:18" ht="14.25" thickBot="1" thickTop="1">
      <c r="A38" s="1" t="s">
        <v>50</v>
      </c>
      <c r="B38" s="1"/>
      <c r="C38" s="3" t="s">
        <v>96</v>
      </c>
      <c r="D38" s="89">
        <v>3</v>
      </c>
      <c r="E38" s="73" t="s">
        <v>142</v>
      </c>
      <c r="F38" s="87" t="s">
        <v>135</v>
      </c>
      <c r="G38" s="87" t="s">
        <v>139</v>
      </c>
      <c r="H38" s="87" t="s">
        <v>137</v>
      </c>
      <c r="I38" s="71"/>
      <c r="J38" s="71"/>
      <c r="K38" s="71"/>
      <c r="L38" s="71"/>
      <c r="M38" s="71"/>
      <c r="N38" s="71"/>
      <c r="O38" s="1" t="s">
        <v>44</v>
      </c>
      <c r="P38" s="71"/>
      <c r="Q38" s="2"/>
      <c r="R38" s="2" t="s">
        <v>338</v>
      </c>
    </row>
    <row r="39" spans="1:18" ht="67.5" customHeight="1" thickBot="1" thickTop="1">
      <c r="A39" s="1" t="s">
        <v>50</v>
      </c>
      <c r="B39" s="1"/>
      <c r="C39" s="3" t="s">
        <v>317</v>
      </c>
      <c r="D39" s="72" t="s">
        <v>82</v>
      </c>
      <c r="E39" s="73" t="s">
        <v>147</v>
      </c>
      <c r="F39" s="73" t="s">
        <v>62</v>
      </c>
      <c r="G39" s="73" t="s">
        <v>143</v>
      </c>
      <c r="H39" s="73" t="s">
        <v>144</v>
      </c>
      <c r="I39" s="71"/>
      <c r="J39" s="71"/>
      <c r="K39" s="71"/>
      <c r="L39" s="71"/>
      <c r="M39" s="71"/>
      <c r="N39" s="71"/>
      <c r="O39" s="1" t="s">
        <v>44</v>
      </c>
      <c r="P39" s="72" t="s">
        <v>145</v>
      </c>
      <c r="Q39" s="2"/>
      <c r="R39" s="2" t="s">
        <v>331</v>
      </c>
    </row>
    <row r="40" spans="1:18" ht="90.75" thickBot="1" thickTop="1">
      <c r="A40" s="1" t="s">
        <v>50</v>
      </c>
      <c r="B40" s="1"/>
      <c r="C40" s="3" t="s">
        <v>96</v>
      </c>
      <c r="D40" s="78" t="s">
        <v>151</v>
      </c>
      <c r="E40" s="73" t="s">
        <v>155</v>
      </c>
      <c r="F40" s="73" t="s">
        <v>65</v>
      </c>
      <c r="G40" s="73" t="s">
        <v>148</v>
      </c>
      <c r="H40" s="73" t="s">
        <v>149</v>
      </c>
      <c r="I40" s="71"/>
      <c r="J40" s="71"/>
      <c r="K40" s="71"/>
      <c r="L40" s="71"/>
      <c r="M40" s="71"/>
      <c r="N40" s="71"/>
      <c r="O40" s="1" t="s">
        <v>44</v>
      </c>
      <c r="P40" s="73" t="s">
        <v>152</v>
      </c>
      <c r="Q40" s="2"/>
      <c r="R40" s="2" t="s">
        <v>338</v>
      </c>
    </row>
    <row r="41" spans="1:18" ht="39.75" thickBot="1" thickTop="1">
      <c r="A41" s="1" t="s">
        <v>50</v>
      </c>
      <c r="B41" s="1"/>
      <c r="C41" s="3" t="s">
        <v>96</v>
      </c>
      <c r="D41" s="79" t="s">
        <v>151</v>
      </c>
      <c r="E41" s="73" t="s">
        <v>156</v>
      </c>
      <c r="F41" s="77" t="s">
        <v>65</v>
      </c>
      <c r="G41" s="77" t="s">
        <v>97</v>
      </c>
      <c r="H41" s="77" t="s">
        <v>149</v>
      </c>
      <c r="I41" s="71"/>
      <c r="J41" s="71"/>
      <c r="K41" s="71"/>
      <c r="L41" s="71"/>
      <c r="M41" s="71"/>
      <c r="N41" s="71"/>
      <c r="O41" s="1" t="s">
        <v>44</v>
      </c>
      <c r="P41" s="77" t="s">
        <v>153</v>
      </c>
      <c r="Q41" s="2"/>
      <c r="R41" s="129" t="s">
        <v>369</v>
      </c>
    </row>
    <row r="42" spans="1:18" ht="39.75" thickBot="1" thickTop="1">
      <c r="A42" s="1" t="s">
        <v>50</v>
      </c>
      <c r="B42" s="1"/>
      <c r="C42" s="46" t="s">
        <v>96</v>
      </c>
      <c r="D42" s="79" t="s">
        <v>151</v>
      </c>
      <c r="E42" s="73" t="s">
        <v>157</v>
      </c>
      <c r="F42" s="77" t="s">
        <v>21</v>
      </c>
      <c r="G42" s="77" t="s">
        <v>150</v>
      </c>
      <c r="H42" s="77" t="s">
        <v>149</v>
      </c>
      <c r="I42" s="71"/>
      <c r="J42" s="71"/>
      <c r="K42" s="71"/>
      <c r="L42" s="71"/>
      <c r="M42" s="71"/>
      <c r="N42" s="71"/>
      <c r="O42" s="1" t="s">
        <v>44</v>
      </c>
      <c r="P42" s="77" t="s">
        <v>154</v>
      </c>
      <c r="Q42" s="2"/>
      <c r="R42" s="2" t="s">
        <v>338</v>
      </c>
    </row>
    <row r="43" spans="1:18" ht="39.75" thickBot="1" thickTop="1">
      <c r="A43" s="1" t="s">
        <v>50</v>
      </c>
      <c r="B43" s="1"/>
      <c r="C43" s="46" t="s">
        <v>96</v>
      </c>
      <c r="D43" s="78" t="s">
        <v>82</v>
      </c>
      <c r="E43" s="73" t="s">
        <v>176</v>
      </c>
      <c r="F43" s="73" t="s">
        <v>158</v>
      </c>
      <c r="G43" s="73" t="s">
        <v>159</v>
      </c>
      <c r="H43" s="73" t="s">
        <v>160</v>
      </c>
      <c r="I43" s="73" t="s">
        <v>67</v>
      </c>
      <c r="J43" s="71"/>
      <c r="K43" s="71"/>
      <c r="L43" s="71"/>
      <c r="M43" s="71"/>
      <c r="N43" s="71"/>
      <c r="O43" s="1" t="s">
        <v>44</v>
      </c>
      <c r="P43" s="73" t="s">
        <v>168</v>
      </c>
      <c r="R43" s="129" t="s">
        <v>343</v>
      </c>
    </row>
    <row r="44" spans="1:18" ht="27" thickBot="1" thickTop="1">
      <c r="A44" s="1" t="s">
        <v>50</v>
      </c>
      <c r="B44" s="1"/>
      <c r="C44" s="46" t="s">
        <v>96</v>
      </c>
      <c r="D44" s="79" t="s">
        <v>74</v>
      </c>
      <c r="E44" s="73" t="s">
        <v>177</v>
      </c>
      <c r="F44" s="77" t="s">
        <v>158</v>
      </c>
      <c r="G44" s="77" t="s">
        <v>161</v>
      </c>
      <c r="H44" s="77" t="s">
        <v>160</v>
      </c>
      <c r="I44" s="77" t="s">
        <v>67</v>
      </c>
      <c r="J44" s="71"/>
      <c r="K44" s="71"/>
      <c r="L44" s="71"/>
      <c r="M44" s="71"/>
      <c r="N44" s="71"/>
      <c r="O44" s="1" t="s">
        <v>44</v>
      </c>
      <c r="P44" s="77" t="s">
        <v>169</v>
      </c>
      <c r="R44" s="129" t="s">
        <v>369</v>
      </c>
    </row>
    <row r="45" spans="1:18" ht="39.75" thickBot="1" thickTop="1">
      <c r="A45" s="1" t="s">
        <v>50</v>
      </c>
      <c r="B45" s="1"/>
      <c r="C45" s="46" t="s">
        <v>96</v>
      </c>
      <c r="D45" s="79" t="s">
        <v>74</v>
      </c>
      <c r="E45" s="73" t="s">
        <v>178</v>
      </c>
      <c r="F45" s="77" t="s">
        <v>158</v>
      </c>
      <c r="G45" s="77" t="s">
        <v>162</v>
      </c>
      <c r="H45" s="77" t="s">
        <v>160</v>
      </c>
      <c r="I45" s="77" t="s">
        <v>67</v>
      </c>
      <c r="J45" s="71"/>
      <c r="K45" s="71"/>
      <c r="L45" s="71"/>
      <c r="M45" s="71"/>
      <c r="N45" s="71"/>
      <c r="O45" s="1" t="s">
        <v>44</v>
      </c>
      <c r="P45" s="77" t="s">
        <v>170</v>
      </c>
      <c r="R45" s="126" t="s">
        <v>338</v>
      </c>
    </row>
    <row r="46" spans="1:18" ht="39.75" thickBot="1" thickTop="1">
      <c r="A46" s="1" t="s">
        <v>50</v>
      </c>
      <c r="B46" s="1"/>
      <c r="C46" s="46" t="s">
        <v>96</v>
      </c>
      <c r="D46" s="79" t="s">
        <v>110</v>
      </c>
      <c r="E46" s="73" t="s">
        <v>179</v>
      </c>
      <c r="F46" s="77" t="s">
        <v>158</v>
      </c>
      <c r="G46" s="77" t="s">
        <v>163</v>
      </c>
      <c r="H46" s="77" t="s">
        <v>160</v>
      </c>
      <c r="I46" s="77" t="s">
        <v>67</v>
      </c>
      <c r="J46" s="71"/>
      <c r="K46" s="71"/>
      <c r="L46" s="71"/>
      <c r="M46" s="71"/>
      <c r="N46" s="71"/>
      <c r="O46" s="1" t="s">
        <v>44</v>
      </c>
      <c r="P46" s="77" t="s">
        <v>171</v>
      </c>
      <c r="R46" s="129" t="s">
        <v>345</v>
      </c>
    </row>
    <row r="47" spans="1:18" ht="52.5" thickBot="1" thickTop="1">
      <c r="A47" s="1" t="s">
        <v>50</v>
      </c>
      <c r="B47" s="1"/>
      <c r="C47" s="46" t="s">
        <v>96</v>
      </c>
      <c r="D47" s="79" t="s">
        <v>74</v>
      </c>
      <c r="E47" s="73" t="s">
        <v>180</v>
      </c>
      <c r="F47" s="77" t="s">
        <v>158</v>
      </c>
      <c r="G47" s="77" t="s">
        <v>164</v>
      </c>
      <c r="H47" s="77" t="s">
        <v>160</v>
      </c>
      <c r="I47" s="77" t="s">
        <v>67</v>
      </c>
      <c r="J47" s="71"/>
      <c r="K47" s="71"/>
      <c r="L47" s="71"/>
      <c r="M47" s="71"/>
      <c r="N47" s="71"/>
      <c r="O47" s="1" t="s">
        <v>44</v>
      </c>
      <c r="P47" s="77" t="s">
        <v>172</v>
      </c>
      <c r="R47" s="127" t="s">
        <v>369</v>
      </c>
    </row>
    <row r="48" spans="1:18" ht="65.25" thickBot="1" thickTop="1">
      <c r="A48" s="1" t="s">
        <v>50</v>
      </c>
      <c r="B48" s="1"/>
      <c r="C48" s="46" t="s">
        <v>96</v>
      </c>
      <c r="D48" s="79" t="s">
        <v>47</v>
      </c>
      <c r="E48" s="73" t="s">
        <v>181</v>
      </c>
      <c r="F48" s="77" t="s">
        <v>158</v>
      </c>
      <c r="G48" s="77" t="s">
        <v>165</v>
      </c>
      <c r="H48" s="77" t="s">
        <v>160</v>
      </c>
      <c r="I48" s="77" t="s">
        <v>67</v>
      </c>
      <c r="J48" s="71"/>
      <c r="K48" s="71"/>
      <c r="L48" s="71"/>
      <c r="M48" s="71"/>
      <c r="N48" s="71"/>
      <c r="O48" s="1" t="s">
        <v>44</v>
      </c>
      <c r="P48" s="77" t="s">
        <v>173</v>
      </c>
      <c r="R48" s="129" t="s">
        <v>338</v>
      </c>
    </row>
    <row r="49" spans="1:18" ht="39.75" thickBot="1" thickTop="1">
      <c r="A49" s="1" t="s">
        <v>50</v>
      </c>
      <c r="B49" s="1"/>
      <c r="C49" s="46" t="s">
        <v>96</v>
      </c>
      <c r="D49" s="79" t="s">
        <v>74</v>
      </c>
      <c r="E49" s="73" t="s">
        <v>182</v>
      </c>
      <c r="F49" s="77" t="s">
        <v>158</v>
      </c>
      <c r="G49" s="77" t="s">
        <v>166</v>
      </c>
      <c r="H49" s="77" t="s">
        <v>160</v>
      </c>
      <c r="I49" s="77" t="s">
        <v>67</v>
      </c>
      <c r="J49" s="71"/>
      <c r="K49" s="71"/>
      <c r="L49" s="71"/>
      <c r="M49" s="71"/>
      <c r="N49" s="71"/>
      <c r="O49" s="1" t="s">
        <v>44</v>
      </c>
      <c r="P49" s="77" t="s">
        <v>174</v>
      </c>
      <c r="R49" s="128" t="s">
        <v>369</v>
      </c>
    </row>
    <row r="50" spans="1:18" ht="39.75" thickBot="1" thickTop="1">
      <c r="A50" s="1" t="s">
        <v>50</v>
      </c>
      <c r="B50" s="1"/>
      <c r="C50" s="46" t="s">
        <v>96</v>
      </c>
      <c r="D50" s="79" t="s">
        <v>90</v>
      </c>
      <c r="E50" s="73" t="s">
        <v>183</v>
      </c>
      <c r="F50" s="77" t="s">
        <v>158</v>
      </c>
      <c r="G50" s="77" t="s">
        <v>167</v>
      </c>
      <c r="H50" s="77" t="s">
        <v>160</v>
      </c>
      <c r="I50" s="77" t="s">
        <v>67</v>
      </c>
      <c r="J50" s="71"/>
      <c r="K50" s="71"/>
      <c r="L50" s="71"/>
      <c r="M50" s="71"/>
      <c r="N50" s="71"/>
      <c r="O50" s="1" t="s">
        <v>44</v>
      </c>
      <c r="P50" s="77" t="s">
        <v>175</v>
      </c>
      <c r="R50" s="2" t="s">
        <v>338</v>
      </c>
    </row>
    <row r="51" spans="1:18" ht="39.75" thickBot="1" thickTop="1">
      <c r="A51" s="1" t="s">
        <v>50</v>
      </c>
      <c r="B51" s="1"/>
      <c r="C51" s="46" t="s">
        <v>96</v>
      </c>
      <c r="D51" s="78" t="s">
        <v>151</v>
      </c>
      <c r="E51" s="73" t="s">
        <v>189</v>
      </c>
      <c r="F51" s="73" t="s">
        <v>62</v>
      </c>
      <c r="G51" s="73" t="s">
        <v>184</v>
      </c>
      <c r="H51" s="73" t="s">
        <v>185</v>
      </c>
      <c r="I51" s="77"/>
      <c r="J51" s="71"/>
      <c r="K51" s="71"/>
      <c r="L51" s="71"/>
      <c r="M51" s="71"/>
      <c r="N51" s="71"/>
      <c r="O51" s="1" t="s">
        <v>44</v>
      </c>
      <c r="P51" s="73" t="s">
        <v>187</v>
      </c>
      <c r="R51" s="2" t="s">
        <v>338</v>
      </c>
    </row>
    <row r="52" spans="1:18" ht="27" thickBot="1" thickTop="1">
      <c r="A52" s="1" t="s">
        <v>50</v>
      </c>
      <c r="B52" s="1"/>
      <c r="C52" s="46" t="s">
        <v>96</v>
      </c>
      <c r="D52" s="79" t="s">
        <v>151</v>
      </c>
      <c r="E52" s="73" t="s">
        <v>190</v>
      </c>
      <c r="F52" s="77" t="s">
        <v>62</v>
      </c>
      <c r="G52" s="77" t="s">
        <v>186</v>
      </c>
      <c r="H52" s="77" t="s">
        <v>185</v>
      </c>
      <c r="I52" s="77"/>
      <c r="J52" s="71"/>
      <c r="K52" s="71"/>
      <c r="L52" s="71"/>
      <c r="M52" s="71"/>
      <c r="N52" s="71"/>
      <c r="O52" s="1" t="s">
        <v>44</v>
      </c>
      <c r="P52" s="77" t="s">
        <v>188</v>
      </c>
      <c r="R52" s="2" t="s">
        <v>338</v>
      </c>
    </row>
    <row r="53" spans="1:18" ht="39.75" thickBot="1" thickTop="1">
      <c r="A53" s="1" t="s">
        <v>50</v>
      </c>
      <c r="B53" s="1"/>
      <c r="C53" s="46" t="s">
        <v>96</v>
      </c>
      <c r="E53" s="90" t="s">
        <v>201</v>
      </c>
      <c r="F53" s="73" t="s">
        <v>191</v>
      </c>
      <c r="G53" s="73" t="s">
        <v>192</v>
      </c>
      <c r="H53" s="73" t="s">
        <v>121</v>
      </c>
      <c r="I53" s="73" t="s">
        <v>193</v>
      </c>
      <c r="J53" s="71"/>
      <c r="K53" s="71"/>
      <c r="L53" s="71"/>
      <c r="M53" s="71"/>
      <c r="N53" s="71"/>
      <c r="O53" s="1" t="s">
        <v>44</v>
      </c>
      <c r="P53" s="73" t="s">
        <v>197</v>
      </c>
      <c r="R53" s="129" t="s">
        <v>331</v>
      </c>
    </row>
    <row r="54" spans="1:18" ht="52.5" thickBot="1" thickTop="1">
      <c r="A54" s="1" t="s">
        <v>50</v>
      </c>
      <c r="B54" s="1"/>
      <c r="C54" s="46" t="s">
        <v>96</v>
      </c>
      <c r="E54" s="90" t="s">
        <v>202</v>
      </c>
      <c r="F54" s="77" t="s">
        <v>191</v>
      </c>
      <c r="G54" s="77" t="s">
        <v>194</v>
      </c>
      <c r="H54" s="77" t="s">
        <v>121</v>
      </c>
      <c r="I54" s="77" t="s">
        <v>193</v>
      </c>
      <c r="J54" s="71"/>
      <c r="K54" s="71"/>
      <c r="L54" s="71"/>
      <c r="M54" s="71"/>
      <c r="N54" s="71"/>
      <c r="O54" s="1" t="s">
        <v>44</v>
      </c>
      <c r="P54" s="77" t="s">
        <v>198</v>
      </c>
      <c r="R54" s="129" t="s">
        <v>369</v>
      </c>
    </row>
    <row r="55" spans="1:18" ht="39.75" thickBot="1" thickTop="1">
      <c r="A55" s="1" t="s">
        <v>50</v>
      </c>
      <c r="B55" s="1"/>
      <c r="C55" s="46" t="s">
        <v>96</v>
      </c>
      <c r="E55" s="90" t="s">
        <v>203</v>
      </c>
      <c r="F55" s="77" t="s">
        <v>191</v>
      </c>
      <c r="G55" s="77" t="s">
        <v>195</v>
      </c>
      <c r="H55" s="77" t="s">
        <v>121</v>
      </c>
      <c r="I55" s="77" t="s">
        <v>193</v>
      </c>
      <c r="J55" s="71"/>
      <c r="K55" s="71"/>
      <c r="L55" s="71"/>
      <c r="M55" s="71"/>
      <c r="N55" s="71"/>
      <c r="O55" s="1" t="s">
        <v>44</v>
      </c>
      <c r="P55" s="77" t="s">
        <v>199</v>
      </c>
      <c r="R55" s="129" t="s">
        <v>369</v>
      </c>
    </row>
    <row r="56" spans="1:18" ht="39.75" thickBot="1" thickTop="1">
      <c r="A56" s="1" t="s">
        <v>50</v>
      </c>
      <c r="B56" s="1"/>
      <c r="C56" s="46" t="s">
        <v>96</v>
      </c>
      <c r="E56" s="90" t="s">
        <v>204</v>
      </c>
      <c r="F56" s="77" t="s">
        <v>191</v>
      </c>
      <c r="G56" s="77" t="s">
        <v>196</v>
      </c>
      <c r="H56" s="77" t="s">
        <v>121</v>
      </c>
      <c r="I56" s="77" t="s">
        <v>193</v>
      </c>
      <c r="J56" s="71"/>
      <c r="K56" s="71"/>
      <c r="L56" s="71"/>
      <c r="M56" s="71"/>
      <c r="N56" s="71"/>
      <c r="O56" s="1" t="s">
        <v>44</v>
      </c>
      <c r="P56" s="77" t="s">
        <v>200</v>
      </c>
      <c r="R56" s="129" t="s">
        <v>369</v>
      </c>
    </row>
    <row r="57" spans="1:18" ht="87" thickBot="1" thickTop="1">
      <c r="A57" s="1" t="s">
        <v>50</v>
      </c>
      <c r="B57" s="1"/>
      <c r="C57" s="46" t="s">
        <v>96</v>
      </c>
      <c r="D57" s="78" t="s">
        <v>47</v>
      </c>
      <c r="E57" s="90" t="s">
        <v>218</v>
      </c>
      <c r="F57" s="73" t="s">
        <v>55</v>
      </c>
      <c r="G57" s="73" t="s">
        <v>205</v>
      </c>
      <c r="H57" s="73" t="s">
        <v>206</v>
      </c>
      <c r="I57" s="77"/>
      <c r="J57" s="71"/>
      <c r="K57" s="71"/>
      <c r="L57" s="71"/>
      <c r="M57" s="71"/>
      <c r="N57" s="71"/>
      <c r="O57" s="1" t="s">
        <v>44</v>
      </c>
      <c r="P57" s="91" t="s">
        <v>212</v>
      </c>
      <c r="R57" s="129" t="s">
        <v>339</v>
      </c>
    </row>
    <row r="58" spans="1:18" ht="129.75" thickBot="1" thickTop="1">
      <c r="A58" s="1" t="s">
        <v>50</v>
      </c>
      <c r="B58" s="1"/>
      <c r="C58" s="46" t="s">
        <v>96</v>
      </c>
      <c r="D58" s="79" t="s">
        <v>47</v>
      </c>
      <c r="E58" s="90" t="s">
        <v>219</v>
      </c>
      <c r="F58" s="77" t="s">
        <v>55</v>
      </c>
      <c r="G58" s="77" t="s">
        <v>207</v>
      </c>
      <c r="H58" s="77" t="s">
        <v>206</v>
      </c>
      <c r="I58" s="77"/>
      <c r="J58" s="71"/>
      <c r="K58" s="71"/>
      <c r="L58" s="71"/>
      <c r="M58" s="71"/>
      <c r="N58" s="71"/>
      <c r="O58" s="1" t="s">
        <v>44</v>
      </c>
      <c r="P58" s="92" t="s">
        <v>213</v>
      </c>
      <c r="R58" s="129" t="s">
        <v>338</v>
      </c>
    </row>
    <row r="59" spans="1:18" ht="144" thickBot="1" thickTop="1">
      <c r="A59" s="1" t="s">
        <v>50</v>
      </c>
      <c r="B59" s="1"/>
      <c r="C59" s="46" t="s">
        <v>96</v>
      </c>
      <c r="D59" s="79" t="s">
        <v>47</v>
      </c>
      <c r="E59" s="90" t="s">
        <v>220</v>
      </c>
      <c r="F59" s="77" t="s">
        <v>55</v>
      </c>
      <c r="G59" s="77" t="s">
        <v>208</v>
      </c>
      <c r="H59" s="77" t="s">
        <v>206</v>
      </c>
      <c r="I59" s="77"/>
      <c r="J59" s="71"/>
      <c r="K59" s="71"/>
      <c r="L59" s="71"/>
      <c r="M59" s="71"/>
      <c r="N59" s="71"/>
      <c r="O59" s="1" t="s">
        <v>44</v>
      </c>
      <c r="P59" s="92" t="s">
        <v>214</v>
      </c>
      <c r="R59" s="129" t="s">
        <v>338</v>
      </c>
    </row>
    <row r="60" spans="1:18" ht="61.5" thickBot="1" thickTop="1">
      <c r="A60" s="1" t="s">
        <v>50</v>
      </c>
      <c r="B60" s="1"/>
      <c r="C60" s="46" t="s">
        <v>96</v>
      </c>
      <c r="D60" s="79" t="s">
        <v>74</v>
      </c>
      <c r="E60" s="90" t="s">
        <v>221</v>
      </c>
      <c r="F60" s="77" t="s">
        <v>55</v>
      </c>
      <c r="G60" s="77" t="s">
        <v>209</v>
      </c>
      <c r="H60" s="77" t="s">
        <v>206</v>
      </c>
      <c r="I60" s="77"/>
      <c r="J60" s="71"/>
      <c r="K60" s="71"/>
      <c r="L60" s="71"/>
      <c r="M60" s="71"/>
      <c r="N60" s="71"/>
      <c r="O60" s="1" t="s">
        <v>44</v>
      </c>
      <c r="P60" s="93" t="s">
        <v>215</v>
      </c>
      <c r="R60" s="129" t="s">
        <v>369</v>
      </c>
    </row>
    <row r="61" spans="1:18" ht="58.5" thickBot="1" thickTop="1">
      <c r="A61" s="1" t="s">
        <v>50</v>
      </c>
      <c r="B61" s="1"/>
      <c r="C61" s="46" t="s">
        <v>96</v>
      </c>
      <c r="D61" s="79" t="s">
        <v>74</v>
      </c>
      <c r="E61" s="90" t="s">
        <v>222</v>
      </c>
      <c r="F61" s="77" t="s">
        <v>55</v>
      </c>
      <c r="G61" s="77" t="s">
        <v>210</v>
      </c>
      <c r="H61" s="77" t="s">
        <v>206</v>
      </c>
      <c r="I61" s="77"/>
      <c r="J61" s="71"/>
      <c r="K61" s="71"/>
      <c r="L61" s="71"/>
      <c r="M61" s="71"/>
      <c r="N61" s="71"/>
      <c r="O61" s="1" t="s">
        <v>44</v>
      </c>
      <c r="P61" s="92" t="s">
        <v>216</v>
      </c>
      <c r="R61" s="129" t="s">
        <v>369</v>
      </c>
    </row>
    <row r="62" spans="1:18" ht="46.5" thickBot="1" thickTop="1">
      <c r="A62" s="1" t="s">
        <v>50</v>
      </c>
      <c r="B62" s="1"/>
      <c r="C62" s="46" t="s">
        <v>96</v>
      </c>
      <c r="D62" s="79" t="s">
        <v>74</v>
      </c>
      <c r="E62" s="90" t="s">
        <v>223</v>
      </c>
      <c r="F62" s="77" t="s">
        <v>55</v>
      </c>
      <c r="G62" s="77" t="s">
        <v>211</v>
      </c>
      <c r="H62" s="77" t="s">
        <v>206</v>
      </c>
      <c r="I62" s="77"/>
      <c r="J62" s="71"/>
      <c r="K62" s="71"/>
      <c r="L62" s="71"/>
      <c r="M62" s="71"/>
      <c r="N62" s="71"/>
      <c r="O62" s="1" t="s">
        <v>44</v>
      </c>
      <c r="P62" s="94" t="s">
        <v>217</v>
      </c>
      <c r="R62" s="129" t="s">
        <v>338</v>
      </c>
    </row>
    <row r="63" spans="1:18" ht="14.25" thickBot="1" thickTop="1">
      <c r="A63" s="1" t="s">
        <v>50</v>
      </c>
      <c r="B63" s="1"/>
      <c r="C63" s="46" t="s">
        <v>96</v>
      </c>
      <c r="D63" s="72" t="s">
        <v>74</v>
      </c>
      <c r="E63" s="90" t="s">
        <v>227</v>
      </c>
      <c r="F63" s="73" t="s">
        <v>21</v>
      </c>
      <c r="G63" s="73" t="s">
        <v>224</v>
      </c>
      <c r="H63" s="73" t="s">
        <v>225</v>
      </c>
      <c r="I63" s="77"/>
      <c r="J63" s="71"/>
      <c r="K63" s="71"/>
      <c r="L63" s="71"/>
      <c r="M63" s="71"/>
      <c r="N63" s="71"/>
      <c r="O63" s="1" t="s">
        <v>44</v>
      </c>
      <c r="P63" s="95" t="s">
        <v>226</v>
      </c>
      <c r="R63" s="129" t="s">
        <v>369</v>
      </c>
    </row>
    <row r="64" spans="1:18" ht="90.75" thickBot="1" thickTop="1">
      <c r="A64" s="1" t="s">
        <v>50</v>
      </c>
      <c r="B64" s="1"/>
      <c r="C64" s="46" t="s">
        <v>96</v>
      </c>
      <c r="D64" s="74"/>
      <c r="E64" s="90" t="s">
        <v>229</v>
      </c>
      <c r="F64" s="73" t="s">
        <v>21</v>
      </c>
      <c r="G64" s="73" t="s">
        <v>228</v>
      </c>
      <c r="H64" s="73" t="s">
        <v>149</v>
      </c>
      <c r="I64" s="77"/>
      <c r="J64" s="71"/>
      <c r="K64" s="71"/>
      <c r="L64" s="71"/>
      <c r="M64" s="71"/>
      <c r="N64" s="71"/>
      <c r="O64" s="1" t="s">
        <v>44</v>
      </c>
      <c r="P64" s="96" t="s">
        <v>230</v>
      </c>
      <c r="R64" s="129" t="s">
        <v>369</v>
      </c>
    </row>
    <row r="65" spans="1:18" ht="39.75" thickBot="1" thickTop="1">
      <c r="A65" s="1" t="s">
        <v>50</v>
      </c>
      <c r="B65" s="1"/>
      <c r="C65" s="46" t="s">
        <v>96</v>
      </c>
      <c r="D65" s="78" t="s">
        <v>47</v>
      </c>
      <c r="E65" s="90" t="s">
        <v>241</v>
      </c>
      <c r="F65" s="73" t="s">
        <v>231</v>
      </c>
      <c r="G65" s="73" t="s">
        <v>232</v>
      </c>
      <c r="H65" s="73" t="s">
        <v>233</v>
      </c>
      <c r="I65" s="77"/>
      <c r="J65" s="71"/>
      <c r="K65" s="71"/>
      <c r="L65" s="71"/>
      <c r="M65" s="71"/>
      <c r="N65" s="71"/>
      <c r="O65" s="1" t="s">
        <v>44</v>
      </c>
      <c r="P65" s="73" t="s">
        <v>238</v>
      </c>
      <c r="R65" s="129" t="s">
        <v>369</v>
      </c>
    </row>
    <row r="66" spans="1:18" ht="39.75" thickBot="1" thickTop="1">
      <c r="A66" s="1" t="s">
        <v>50</v>
      </c>
      <c r="B66" s="1"/>
      <c r="C66" s="46" t="s">
        <v>96</v>
      </c>
      <c r="D66" s="79" t="s">
        <v>90</v>
      </c>
      <c r="E66" s="90" t="s">
        <v>242</v>
      </c>
      <c r="F66" s="77" t="s">
        <v>231</v>
      </c>
      <c r="G66" s="77" t="s">
        <v>234</v>
      </c>
      <c r="H66" s="77" t="s">
        <v>233</v>
      </c>
      <c r="I66" s="77"/>
      <c r="J66" s="71"/>
      <c r="K66" s="71"/>
      <c r="L66" s="71"/>
      <c r="M66" s="71"/>
      <c r="N66" s="71"/>
      <c r="O66" s="1" t="s">
        <v>44</v>
      </c>
      <c r="P66" s="77" t="s">
        <v>239</v>
      </c>
      <c r="R66" s="2" t="s">
        <v>338</v>
      </c>
    </row>
    <row r="67" spans="1:18" ht="52.5" thickBot="1" thickTop="1">
      <c r="A67" s="1" t="s">
        <v>50</v>
      </c>
      <c r="B67" s="1"/>
      <c r="C67" s="46" t="s">
        <v>96</v>
      </c>
      <c r="D67" s="79" t="s">
        <v>110</v>
      </c>
      <c r="E67" s="90" t="s">
        <v>243</v>
      </c>
      <c r="F67" s="77" t="s">
        <v>231</v>
      </c>
      <c r="G67" s="77" t="s">
        <v>235</v>
      </c>
      <c r="H67" s="77" t="s">
        <v>233</v>
      </c>
      <c r="I67" s="77"/>
      <c r="J67" s="71"/>
      <c r="K67" s="71"/>
      <c r="L67" s="71"/>
      <c r="M67" s="71"/>
      <c r="N67" s="71"/>
      <c r="O67" s="1" t="s">
        <v>44</v>
      </c>
      <c r="P67" s="77" t="s">
        <v>240</v>
      </c>
      <c r="R67" s="129" t="s">
        <v>338</v>
      </c>
    </row>
    <row r="68" spans="1:18" ht="14.25" customHeight="1" thickBot="1" thickTop="1">
      <c r="A68" s="1" t="s">
        <v>50</v>
      </c>
      <c r="B68" s="1"/>
      <c r="C68" s="46" t="s">
        <v>96</v>
      </c>
      <c r="D68" s="79" t="s">
        <v>82</v>
      </c>
      <c r="E68" s="90" t="s">
        <v>244</v>
      </c>
      <c r="F68" s="77" t="s">
        <v>231</v>
      </c>
      <c r="G68" s="77" t="s">
        <v>236</v>
      </c>
      <c r="H68" s="77" t="s">
        <v>233</v>
      </c>
      <c r="I68" s="77"/>
      <c r="J68" s="71"/>
      <c r="K68" s="71"/>
      <c r="L68" s="71"/>
      <c r="M68" s="71"/>
      <c r="N68" s="71"/>
      <c r="O68" s="1" t="s">
        <v>44</v>
      </c>
      <c r="P68" s="130"/>
      <c r="R68" s="129" t="s">
        <v>338</v>
      </c>
    </row>
    <row r="69" spans="1:18" ht="14.25" thickBot="1" thickTop="1">
      <c r="A69" s="1" t="s">
        <v>50</v>
      </c>
      <c r="B69" s="1"/>
      <c r="C69" s="46" t="s">
        <v>96</v>
      </c>
      <c r="D69" s="79" t="s">
        <v>108</v>
      </c>
      <c r="E69" s="90" t="s">
        <v>245</v>
      </c>
      <c r="F69" s="77" t="s">
        <v>231</v>
      </c>
      <c r="G69" s="77" t="s">
        <v>237</v>
      </c>
      <c r="H69" s="77" t="s">
        <v>233</v>
      </c>
      <c r="I69" s="77"/>
      <c r="J69" s="71"/>
      <c r="K69" s="71"/>
      <c r="L69" s="71"/>
      <c r="M69" s="71"/>
      <c r="N69" s="71"/>
      <c r="O69" s="1" t="s">
        <v>44</v>
      </c>
      <c r="P69" s="131"/>
      <c r="R69" s="129" t="s">
        <v>338</v>
      </c>
    </row>
    <row r="70" spans="1:18" ht="27" thickBot="1" thickTop="1">
      <c r="A70" s="1" t="s">
        <v>50</v>
      </c>
      <c r="B70" s="1"/>
      <c r="C70" s="46" t="s">
        <v>96</v>
      </c>
      <c r="D70" s="72" t="s">
        <v>74</v>
      </c>
      <c r="E70" s="90" t="s">
        <v>248</v>
      </c>
      <c r="F70" s="73" t="s">
        <v>62</v>
      </c>
      <c r="G70" s="73" t="s">
        <v>246</v>
      </c>
      <c r="H70" s="73" t="s">
        <v>247</v>
      </c>
      <c r="I70" s="77"/>
      <c r="J70" s="107"/>
      <c r="K70" s="107"/>
      <c r="L70" s="107"/>
      <c r="M70" s="112" t="s">
        <v>249</v>
      </c>
      <c r="N70" s="108">
        <v>7</v>
      </c>
      <c r="O70" s="109" t="s">
        <v>44</v>
      </c>
      <c r="P70" s="132"/>
      <c r="R70" s="129" t="s">
        <v>369</v>
      </c>
    </row>
    <row r="71" spans="1:18" ht="52.5" thickBot="1" thickTop="1">
      <c r="A71" s="1" t="s">
        <v>50</v>
      </c>
      <c r="B71" s="1"/>
      <c r="C71" s="46" t="s">
        <v>96</v>
      </c>
      <c r="D71" s="78">
        <v>2</v>
      </c>
      <c r="E71" s="90" t="s">
        <v>263</v>
      </c>
      <c r="F71" s="73" t="s">
        <v>250</v>
      </c>
      <c r="G71" s="73" t="s">
        <v>251</v>
      </c>
      <c r="H71" s="73" t="s">
        <v>252</v>
      </c>
      <c r="I71" s="101" t="s">
        <v>193</v>
      </c>
      <c r="J71" s="71"/>
      <c r="K71" s="71"/>
      <c r="L71" s="71"/>
      <c r="M71" s="113" t="s">
        <v>249</v>
      </c>
      <c r="N71" s="71"/>
      <c r="O71" s="110"/>
      <c r="P71" s="73" t="s">
        <v>253</v>
      </c>
      <c r="R71" s="129" t="s">
        <v>338</v>
      </c>
    </row>
    <row r="72" spans="1:18" ht="78" thickBot="1" thickTop="1">
      <c r="A72" s="1" t="s">
        <v>50</v>
      </c>
      <c r="B72" s="1"/>
      <c r="C72" s="46" t="s">
        <v>96</v>
      </c>
      <c r="D72" s="100" t="s">
        <v>286</v>
      </c>
      <c r="E72" s="90" t="s">
        <v>264</v>
      </c>
      <c r="F72" s="77" t="s">
        <v>65</v>
      </c>
      <c r="G72" s="77" t="s">
        <v>254</v>
      </c>
      <c r="H72" s="77" t="s">
        <v>252</v>
      </c>
      <c r="I72" s="102" t="s">
        <v>193</v>
      </c>
      <c r="J72" s="71"/>
      <c r="K72" s="71"/>
      <c r="L72" s="71"/>
      <c r="M72" s="102" t="s">
        <v>255</v>
      </c>
      <c r="N72" s="71"/>
      <c r="O72" s="111" t="s">
        <v>44</v>
      </c>
      <c r="P72" s="77" t="s">
        <v>256</v>
      </c>
      <c r="R72" s="129" t="s">
        <v>371</v>
      </c>
    </row>
    <row r="73" spans="1:18" ht="27" thickBot="1" thickTop="1">
      <c r="A73" s="1" t="s">
        <v>50</v>
      </c>
      <c r="B73" s="1"/>
      <c r="C73" s="46" t="s">
        <v>96</v>
      </c>
      <c r="D73" s="100" t="s">
        <v>47</v>
      </c>
      <c r="E73" s="90" t="s">
        <v>265</v>
      </c>
      <c r="F73" s="77" t="s">
        <v>65</v>
      </c>
      <c r="G73" s="77" t="s">
        <v>257</v>
      </c>
      <c r="H73" s="77" t="s">
        <v>252</v>
      </c>
      <c r="I73" s="102" t="s">
        <v>193</v>
      </c>
      <c r="J73" s="71"/>
      <c r="K73" s="71"/>
      <c r="L73" s="71"/>
      <c r="M73" s="102" t="s">
        <v>255</v>
      </c>
      <c r="N73" s="71"/>
      <c r="O73" s="111" t="s">
        <v>44</v>
      </c>
      <c r="P73" s="77" t="s">
        <v>258</v>
      </c>
      <c r="R73" s="129" t="s">
        <v>329</v>
      </c>
    </row>
    <row r="74" spans="1:18" ht="50.25" customHeight="1" thickBot="1" thickTop="1">
      <c r="A74" s="1" t="s">
        <v>50</v>
      </c>
      <c r="B74" s="1"/>
      <c r="C74" s="46" t="s">
        <v>96</v>
      </c>
      <c r="D74" s="100" t="s">
        <v>287</v>
      </c>
      <c r="E74" s="90" t="s">
        <v>266</v>
      </c>
      <c r="F74" s="77" t="s">
        <v>65</v>
      </c>
      <c r="G74" s="77" t="s">
        <v>259</v>
      </c>
      <c r="H74" s="77" t="s">
        <v>252</v>
      </c>
      <c r="I74" s="102" t="s">
        <v>193</v>
      </c>
      <c r="J74" s="71"/>
      <c r="K74" s="71"/>
      <c r="L74" s="71"/>
      <c r="M74" s="102" t="s">
        <v>249</v>
      </c>
      <c r="N74" s="71"/>
      <c r="O74" s="111"/>
      <c r="P74" s="77" t="s">
        <v>260</v>
      </c>
      <c r="R74" s="129" t="s">
        <v>369</v>
      </c>
    </row>
    <row r="75" spans="1:18" ht="30" thickBot="1" thickTop="1">
      <c r="A75" s="1" t="s">
        <v>50</v>
      </c>
      <c r="B75" s="1"/>
      <c r="C75" s="46" t="s">
        <v>96</v>
      </c>
      <c r="D75" s="100" t="s">
        <v>288</v>
      </c>
      <c r="E75" s="90" t="s">
        <v>267</v>
      </c>
      <c r="F75" s="77" t="s">
        <v>65</v>
      </c>
      <c r="G75" s="92" t="s">
        <v>261</v>
      </c>
      <c r="H75" s="77" t="s">
        <v>252</v>
      </c>
      <c r="I75" s="102"/>
      <c r="J75" s="107"/>
      <c r="K75" s="107"/>
      <c r="L75" s="107"/>
      <c r="M75" s="71"/>
      <c r="N75" s="71"/>
      <c r="O75" s="1" t="s">
        <v>44</v>
      </c>
      <c r="P75" s="92" t="s">
        <v>262</v>
      </c>
      <c r="R75" s="129" t="s">
        <v>338</v>
      </c>
    </row>
    <row r="76" spans="1:18" ht="39.75" thickBot="1" thickTop="1">
      <c r="A76" s="1" t="s">
        <v>50</v>
      </c>
      <c r="B76" s="1"/>
      <c r="C76" s="46" t="s">
        <v>317</v>
      </c>
      <c r="D76" s="100" t="s">
        <v>289</v>
      </c>
      <c r="E76" s="90" t="s">
        <v>268</v>
      </c>
      <c r="F76" s="77" t="s">
        <v>135</v>
      </c>
      <c r="G76" s="92" t="s">
        <v>269</v>
      </c>
      <c r="H76" s="77" t="s">
        <v>252</v>
      </c>
      <c r="I76" s="102"/>
      <c r="J76" s="71"/>
      <c r="K76" s="71"/>
      <c r="L76" s="71"/>
      <c r="M76" s="71"/>
      <c r="N76" s="71"/>
      <c r="O76" s="1" t="s">
        <v>44</v>
      </c>
      <c r="P76" s="92" t="s">
        <v>270</v>
      </c>
      <c r="R76" s="129" t="s">
        <v>331</v>
      </c>
    </row>
    <row r="77" spans="1:18" ht="65.25" thickBot="1" thickTop="1">
      <c r="A77" s="1" t="s">
        <v>50</v>
      </c>
      <c r="B77" s="1"/>
      <c r="C77" s="46" t="s">
        <v>96</v>
      </c>
      <c r="D77" s="45" t="s">
        <v>74</v>
      </c>
      <c r="E77" s="90" t="s">
        <v>273</v>
      </c>
      <c r="F77" s="73" t="s">
        <v>21</v>
      </c>
      <c r="G77" s="73" t="s">
        <v>271</v>
      </c>
      <c r="H77" s="73" t="s">
        <v>121</v>
      </c>
      <c r="I77" s="102"/>
      <c r="J77" s="71"/>
      <c r="K77" s="71"/>
      <c r="L77" s="71"/>
      <c r="M77" s="71"/>
      <c r="N77" s="71"/>
      <c r="O77" s="1" t="s">
        <v>44</v>
      </c>
      <c r="P77" s="103" t="s">
        <v>272</v>
      </c>
      <c r="R77" s="129" t="s">
        <v>369</v>
      </c>
    </row>
    <row r="78" spans="1:18" ht="30" thickBot="1" thickTop="1">
      <c r="A78" s="1" t="s">
        <v>50</v>
      </c>
      <c r="B78" s="1"/>
      <c r="D78" s="45" t="s">
        <v>90</v>
      </c>
      <c r="E78" s="90" t="s">
        <v>276</v>
      </c>
      <c r="F78" s="73" t="s">
        <v>91</v>
      </c>
      <c r="G78" s="73" t="s">
        <v>274</v>
      </c>
      <c r="H78" s="73" t="s">
        <v>206</v>
      </c>
      <c r="I78" s="102"/>
      <c r="J78" s="71"/>
      <c r="K78" s="71"/>
      <c r="L78" s="71"/>
      <c r="M78" s="71"/>
      <c r="N78" s="71"/>
      <c r="O78" s="1" t="s">
        <v>44</v>
      </c>
      <c r="P78" s="104" t="s">
        <v>275</v>
      </c>
      <c r="R78" s="129" t="s">
        <v>331</v>
      </c>
    </row>
    <row r="79" spans="1:18" ht="65.25" thickBot="1" thickTop="1">
      <c r="A79" s="1" t="s">
        <v>50</v>
      </c>
      <c r="B79" s="1"/>
      <c r="C79" s="46" t="s">
        <v>96</v>
      </c>
      <c r="E79" s="90" t="s">
        <v>278</v>
      </c>
      <c r="F79" s="97" t="s">
        <v>65</v>
      </c>
      <c r="G79" s="99" t="s">
        <v>192</v>
      </c>
      <c r="H79" s="98" t="s">
        <v>121</v>
      </c>
      <c r="I79" s="102"/>
      <c r="J79" s="71"/>
      <c r="K79" s="71"/>
      <c r="L79" s="71"/>
      <c r="M79" s="71"/>
      <c r="N79" s="71"/>
      <c r="O79" s="1" t="s">
        <v>44</v>
      </c>
      <c r="P79" s="105" t="s">
        <v>277</v>
      </c>
      <c r="R79" s="129" t="s">
        <v>341</v>
      </c>
    </row>
    <row r="80" spans="1:18" ht="65.25" thickBot="1" thickTop="1">
      <c r="A80" s="1" t="s">
        <v>50</v>
      </c>
      <c r="B80" s="1"/>
      <c r="C80" s="46" t="s">
        <v>317</v>
      </c>
      <c r="D80" s="45" t="s">
        <v>47</v>
      </c>
      <c r="E80" s="90" t="s">
        <v>282</v>
      </c>
      <c r="F80" s="77" t="s">
        <v>62</v>
      </c>
      <c r="G80" s="77" t="s">
        <v>279</v>
      </c>
      <c r="H80" s="77" t="s">
        <v>280</v>
      </c>
      <c r="I80" s="102"/>
      <c r="J80" s="71"/>
      <c r="K80" s="71"/>
      <c r="L80" s="71"/>
      <c r="M80" s="71"/>
      <c r="N80" s="71"/>
      <c r="O80" s="1" t="s">
        <v>44</v>
      </c>
      <c r="P80" s="103" t="s">
        <v>281</v>
      </c>
      <c r="R80" s="129" t="s">
        <v>340</v>
      </c>
    </row>
    <row r="81" spans="1:18" ht="90.75" thickBot="1" thickTop="1">
      <c r="A81" s="1" t="s">
        <v>50</v>
      </c>
      <c r="B81" s="1"/>
      <c r="C81" s="46" t="s">
        <v>96</v>
      </c>
      <c r="D81" s="45" t="s">
        <v>74</v>
      </c>
      <c r="E81" s="90" t="s">
        <v>284</v>
      </c>
      <c r="F81" s="73" t="s">
        <v>62</v>
      </c>
      <c r="G81" s="73" t="s">
        <v>283</v>
      </c>
      <c r="H81" s="73" t="s">
        <v>79</v>
      </c>
      <c r="I81" s="102"/>
      <c r="J81" s="71"/>
      <c r="K81" s="71"/>
      <c r="L81" s="71"/>
      <c r="M81" s="71"/>
      <c r="N81" s="71"/>
      <c r="O81" s="1" t="s">
        <v>44</v>
      </c>
      <c r="P81" s="106" t="s">
        <v>285</v>
      </c>
      <c r="R81" s="129" t="s">
        <v>369</v>
      </c>
    </row>
    <row r="82" spans="1:18" ht="65.25" thickBot="1" thickTop="1">
      <c r="A82" s="1" t="s">
        <v>50</v>
      </c>
      <c r="B82" s="1"/>
      <c r="C82" s="46" t="s">
        <v>96</v>
      </c>
      <c r="D82" s="72" t="s">
        <v>74</v>
      </c>
      <c r="E82" s="90" t="s">
        <v>296</v>
      </c>
      <c r="F82" s="73" t="s">
        <v>62</v>
      </c>
      <c r="G82" s="73" t="s">
        <v>293</v>
      </c>
      <c r="H82" s="73" t="s">
        <v>294</v>
      </c>
      <c r="I82" s="102"/>
      <c r="J82" s="71"/>
      <c r="K82" s="71"/>
      <c r="L82" s="71"/>
      <c r="M82" s="71"/>
      <c r="N82" s="71"/>
      <c r="O82" s="1" t="s">
        <v>44</v>
      </c>
      <c r="P82" s="136" t="s">
        <v>295</v>
      </c>
      <c r="Q82" s="135"/>
      <c r="R82" s="129" t="s">
        <v>369</v>
      </c>
    </row>
    <row r="83" spans="1:18" ht="39.75" thickBot="1" thickTop="1">
      <c r="A83" s="1" t="s">
        <v>50</v>
      </c>
      <c r="B83" s="1"/>
      <c r="C83" s="46" t="s">
        <v>96</v>
      </c>
      <c r="D83" s="85" t="s">
        <v>74</v>
      </c>
      <c r="E83" s="90" t="s">
        <v>297</v>
      </c>
      <c r="F83" s="73" t="s">
        <v>62</v>
      </c>
      <c r="G83" s="73" t="s">
        <v>83</v>
      </c>
      <c r="H83" s="73" t="s">
        <v>84</v>
      </c>
      <c r="I83" s="102"/>
      <c r="J83" s="71"/>
      <c r="K83" s="71"/>
      <c r="L83" s="71"/>
      <c r="M83" s="71"/>
      <c r="N83" s="71"/>
      <c r="O83" s="1" t="s">
        <v>44</v>
      </c>
      <c r="P83" s="137" t="s">
        <v>86</v>
      </c>
      <c r="Q83" s="135"/>
      <c r="R83" s="129" t="s">
        <v>369</v>
      </c>
    </row>
    <row r="84" spans="1:18" ht="103.5" thickBot="1" thickTop="1">
      <c r="A84" s="1" t="s">
        <v>50</v>
      </c>
      <c r="B84" s="1"/>
      <c r="C84" s="46" t="s">
        <v>96</v>
      </c>
      <c r="D84" s="85" t="s">
        <v>74</v>
      </c>
      <c r="E84" s="90" t="s">
        <v>300</v>
      </c>
      <c r="F84" s="73" t="s">
        <v>21</v>
      </c>
      <c r="G84" s="73" t="s">
        <v>298</v>
      </c>
      <c r="H84" s="73" t="s">
        <v>79</v>
      </c>
      <c r="I84" s="102"/>
      <c r="J84" s="71"/>
      <c r="K84" s="71"/>
      <c r="L84" s="71"/>
      <c r="M84" s="71"/>
      <c r="N84" s="71"/>
      <c r="O84" s="1" t="s">
        <v>44</v>
      </c>
      <c r="P84" s="138" t="s">
        <v>299</v>
      </c>
      <c r="Q84" s="135"/>
      <c r="R84" s="129" t="s">
        <v>369</v>
      </c>
    </row>
    <row r="85" spans="1:18" ht="39.75" thickBot="1" thickTop="1">
      <c r="A85" s="1" t="s">
        <v>50</v>
      </c>
      <c r="B85" s="1"/>
      <c r="C85" s="46" t="s">
        <v>96</v>
      </c>
      <c r="D85" s="78" t="s">
        <v>47</v>
      </c>
      <c r="E85" s="90" t="s">
        <v>312</v>
      </c>
      <c r="F85" s="73" t="s">
        <v>62</v>
      </c>
      <c r="G85" s="73" t="s">
        <v>301</v>
      </c>
      <c r="H85" s="73" t="s">
        <v>302</v>
      </c>
      <c r="I85" s="102"/>
      <c r="J85" s="71"/>
      <c r="K85" s="71"/>
      <c r="L85" s="71"/>
      <c r="M85" s="71"/>
      <c r="N85" s="71"/>
      <c r="O85" s="1" t="s">
        <v>44</v>
      </c>
      <c r="P85" s="73" t="s">
        <v>307</v>
      </c>
      <c r="R85" s="129" t="s">
        <v>369</v>
      </c>
    </row>
    <row r="86" spans="1:18" ht="39.75" thickBot="1" thickTop="1">
      <c r="A86" s="1" t="s">
        <v>50</v>
      </c>
      <c r="B86" s="1"/>
      <c r="C86" s="46" t="s">
        <v>96</v>
      </c>
      <c r="D86" s="79" t="s">
        <v>74</v>
      </c>
      <c r="E86" s="90" t="s">
        <v>313</v>
      </c>
      <c r="F86" s="77" t="s">
        <v>62</v>
      </c>
      <c r="G86" s="77" t="s">
        <v>303</v>
      </c>
      <c r="H86" s="77" t="s">
        <v>302</v>
      </c>
      <c r="I86" s="102"/>
      <c r="J86" s="71"/>
      <c r="K86" s="71"/>
      <c r="L86" s="71"/>
      <c r="M86" s="71"/>
      <c r="N86" s="71"/>
      <c r="O86" s="1" t="s">
        <v>44</v>
      </c>
      <c r="P86" s="77" t="s">
        <v>308</v>
      </c>
      <c r="R86" s="129" t="s">
        <v>369</v>
      </c>
    </row>
    <row r="87" spans="1:18" ht="65.25" thickBot="1" thickTop="1">
      <c r="A87" s="1" t="s">
        <v>50</v>
      </c>
      <c r="B87" s="1"/>
      <c r="C87" s="46" t="s">
        <v>96</v>
      </c>
      <c r="D87" s="79" t="s">
        <v>108</v>
      </c>
      <c r="E87" s="90" t="s">
        <v>314</v>
      </c>
      <c r="F87" s="77" t="s">
        <v>62</v>
      </c>
      <c r="G87" s="77" t="s">
        <v>304</v>
      </c>
      <c r="H87" s="77" t="s">
        <v>302</v>
      </c>
      <c r="I87" s="102"/>
      <c r="J87" s="71"/>
      <c r="K87" s="71"/>
      <c r="L87" s="71"/>
      <c r="M87" s="71"/>
      <c r="N87" s="71"/>
      <c r="O87" s="1" t="s">
        <v>44</v>
      </c>
      <c r="P87" s="77" t="s">
        <v>309</v>
      </c>
      <c r="R87" s="129" t="s">
        <v>338</v>
      </c>
    </row>
    <row r="88" spans="1:18" ht="39.75" thickBot="1" thickTop="1">
      <c r="A88" s="1" t="s">
        <v>50</v>
      </c>
      <c r="B88" s="1"/>
      <c r="C88" s="46" t="s">
        <v>96</v>
      </c>
      <c r="D88" s="79" t="s">
        <v>82</v>
      </c>
      <c r="E88" s="90" t="s">
        <v>315</v>
      </c>
      <c r="F88" s="77" t="s">
        <v>62</v>
      </c>
      <c r="G88" s="77" t="s">
        <v>305</v>
      </c>
      <c r="H88" s="77" t="s">
        <v>302</v>
      </c>
      <c r="I88" s="102"/>
      <c r="J88" s="71"/>
      <c r="K88" s="71"/>
      <c r="L88" s="71"/>
      <c r="M88" s="71"/>
      <c r="N88" s="71"/>
      <c r="O88" s="1" t="s">
        <v>44</v>
      </c>
      <c r="P88" s="77" t="s">
        <v>310</v>
      </c>
      <c r="R88" s="129" t="s">
        <v>338</v>
      </c>
    </row>
    <row r="89" spans="1:18" ht="52.5" thickBot="1" thickTop="1">
      <c r="A89" s="1" t="s">
        <v>50</v>
      </c>
      <c r="B89" s="1"/>
      <c r="C89" s="46" t="s">
        <v>96</v>
      </c>
      <c r="D89" s="79" t="s">
        <v>90</v>
      </c>
      <c r="E89" s="90" t="s">
        <v>316</v>
      </c>
      <c r="F89" s="77" t="s">
        <v>62</v>
      </c>
      <c r="G89" s="77" t="s">
        <v>306</v>
      </c>
      <c r="H89" s="77" t="s">
        <v>302</v>
      </c>
      <c r="I89" s="102"/>
      <c r="J89" s="71"/>
      <c r="K89" s="71"/>
      <c r="L89" s="71"/>
      <c r="M89" s="71"/>
      <c r="N89" s="71"/>
      <c r="O89" s="1" t="s">
        <v>44</v>
      </c>
      <c r="P89" s="77" t="s">
        <v>311</v>
      </c>
      <c r="R89" s="2" t="s">
        <v>338</v>
      </c>
    </row>
    <row r="90" spans="1:18" ht="65.25" thickBot="1" thickTop="1">
      <c r="A90" s="1" t="s">
        <v>50</v>
      </c>
      <c r="B90" s="1"/>
      <c r="C90" s="46" t="s">
        <v>96</v>
      </c>
      <c r="D90" s="115" t="s">
        <v>47</v>
      </c>
      <c r="E90" s="90" t="s">
        <v>319</v>
      </c>
      <c r="F90" s="77" t="s">
        <v>62</v>
      </c>
      <c r="G90" s="114" t="s">
        <v>318</v>
      </c>
      <c r="H90" s="77" t="s">
        <v>280</v>
      </c>
      <c r="I90" s="102"/>
      <c r="J90" s="71"/>
      <c r="K90" s="71"/>
      <c r="L90" s="71"/>
      <c r="M90" s="71"/>
      <c r="N90" s="71"/>
      <c r="O90" s="1" t="s">
        <v>44</v>
      </c>
      <c r="P90" s="103" t="s">
        <v>281</v>
      </c>
      <c r="R90" s="129" t="s">
        <v>369</v>
      </c>
    </row>
    <row r="91" spans="1:18" ht="14.25" thickBot="1" thickTop="1">
      <c r="A91" s="1" t="s">
        <v>50</v>
      </c>
      <c r="B91" s="1"/>
      <c r="C91" s="46" t="s">
        <v>96</v>
      </c>
      <c r="D91" s="115" t="s">
        <v>47</v>
      </c>
      <c r="E91" s="90" t="s">
        <v>320</v>
      </c>
      <c r="F91" s="77" t="s">
        <v>62</v>
      </c>
      <c r="G91" s="120" t="s">
        <v>321</v>
      </c>
      <c r="H91" s="119" t="s">
        <v>84</v>
      </c>
      <c r="I91" s="116"/>
      <c r="J91" s="71"/>
      <c r="K91" s="71"/>
      <c r="L91" s="71"/>
      <c r="M91" s="71"/>
      <c r="N91" s="71"/>
      <c r="O91" s="1" t="s">
        <v>44</v>
      </c>
      <c r="P91" s="134"/>
      <c r="R91" s="129" t="s">
        <v>369</v>
      </c>
    </row>
    <row r="92" spans="1:18" ht="14.25" thickBot="1" thickTop="1">
      <c r="A92" s="1" t="s">
        <v>50</v>
      </c>
      <c r="B92" s="1"/>
      <c r="C92" s="46" t="s">
        <v>96</v>
      </c>
      <c r="D92" s="115" t="s">
        <v>47</v>
      </c>
      <c r="E92" s="90" t="s">
        <v>322</v>
      </c>
      <c r="F92" s="77" t="s">
        <v>62</v>
      </c>
      <c r="G92" s="121" t="s">
        <v>323</v>
      </c>
      <c r="H92" s="118" t="s">
        <v>84</v>
      </c>
      <c r="I92" s="117"/>
      <c r="J92" s="71"/>
      <c r="K92" s="71"/>
      <c r="L92" s="71"/>
      <c r="M92" s="71"/>
      <c r="N92" s="71"/>
      <c r="O92" s="1" t="s">
        <v>44</v>
      </c>
      <c r="P92" s="134"/>
      <c r="R92" s="129" t="s">
        <v>369</v>
      </c>
    </row>
    <row r="93" spans="1:18" ht="14.25" thickBot="1" thickTop="1">
      <c r="A93" s="1" t="s">
        <v>50</v>
      </c>
      <c r="B93" s="1"/>
      <c r="C93" s="46" t="s">
        <v>96</v>
      </c>
      <c r="D93" s="115" t="s">
        <v>47</v>
      </c>
      <c r="E93" s="73" t="s">
        <v>324</v>
      </c>
      <c r="F93" s="86" t="s">
        <v>135</v>
      </c>
      <c r="G93" s="86" t="s">
        <v>136</v>
      </c>
      <c r="H93" s="86" t="s">
        <v>137</v>
      </c>
      <c r="I93" s="71"/>
      <c r="J93" s="71"/>
      <c r="K93" s="71"/>
      <c r="L93" s="71"/>
      <c r="M93" s="71"/>
      <c r="N93" s="71"/>
      <c r="O93" s="1" t="s">
        <v>44</v>
      </c>
      <c r="P93" s="134"/>
      <c r="R93" s="129" t="s">
        <v>355</v>
      </c>
    </row>
    <row r="94" spans="1:18" ht="14.25" thickBot="1" thickTop="1">
      <c r="A94" s="1" t="s">
        <v>50</v>
      </c>
      <c r="B94" s="1"/>
      <c r="C94" s="46" t="s">
        <v>96</v>
      </c>
      <c r="D94" s="115" t="s">
        <v>47</v>
      </c>
      <c r="E94" s="90" t="s">
        <v>325</v>
      </c>
      <c r="F94" s="86" t="s">
        <v>327</v>
      </c>
      <c r="G94" s="120" t="s">
        <v>326</v>
      </c>
      <c r="I94" s="116"/>
      <c r="J94" s="71"/>
      <c r="K94" s="71"/>
      <c r="L94" s="71"/>
      <c r="M94" s="71"/>
      <c r="N94" s="71"/>
      <c r="O94" s="1" t="s">
        <v>44</v>
      </c>
      <c r="P94" s="2"/>
      <c r="R94" s="129" t="s">
        <v>356</v>
      </c>
    </row>
    <row r="95" spans="1:18" ht="27" thickBot="1" thickTop="1">
      <c r="A95" s="1" t="s">
        <v>50</v>
      </c>
      <c r="B95" s="1"/>
      <c r="C95" s="46" t="s">
        <v>96</v>
      </c>
      <c r="D95" s="115" t="s">
        <v>47</v>
      </c>
      <c r="E95" s="90" t="s">
        <v>328</v>
      </c>
      <c r="F95" s="77" t="s">
        <v>65</v>
      </c>
      <c r="G95" s="77" t="s">
        <v>257</v>
      </c>
      <c r="H95" s="77" t="s">
        <v>252</v>
      </c>
      <c r="I95" s="102" t="s">
        <v>193</v>
      </c>
      <c r="J95" s="71"/>
      <c r="K95" s="71"/>
      <c r="L95" s="71"/>
      <c r="M95" s="102" t="s">
        <v>255</v>
      </c>
      <c r="N95" s="71"/>
      <c r="O95" s="111" t="s">
        <v>44</v>
      </c>
      <c r="P95" s="77" t="s">
        <v>258</v>
      </c>
      <c r="R95" s="129" t="s">
        <v>354</v>
      </c>
    </row>
    <row r="96" spans="1:18" ht="65.25" thickBot="1" thickTop="1">
      <c r="A96" s="1" t="s">
        <v>50</v>
      </c>
      <c r="B96" s="1"/>
      <c r="C96" s="46" t="s">
        <v>96</v>
      </c>
      <c r="D96" s="115" t="s">
        <v>47</v>
      </c>
      <c r="E96" s="90" t="s">
        <v>332</v>
      </c>
      <c r="F96" s="97" t="s">
        <v>65</v>
      </c>
      <c r="G96" s="99" t="s">
        <v>192</v>
      </c>
      <c r="H96" s="98" t="s">
        <v>121</v>
      </c>
      <c r="I96" s="102"/>
      <c r="J96" s="71"/>
      <c r="K96" s="71"/>
      <c r="L96" s="71"/>
      <c r="M96" s="71"/>
      <c r="N96" s="71"/>
      <c r="O96" s="1" t="s">
        <v>44</v>
      </c>
      <c r="P96" s="105" t="s">
        <v>277</v>
      </c>
      <c r="R96" s="129" t="s">
        <v>358</v>
      </c>
    </row>
    <row r="97" spans="1:18" ht="14.25" thickBot="1" thickTop="1">
      <c r="A97" s="1" t="s">
        <v>50</v>
      </c>
      <c r="B97" s="1"/>
      <c r="C97" s="46" t="s">
        <v>96</v>
      </c>
      <c r="D97" s="115" t="s">
        <v>74</v>
      </c>
      <c r="E97" s="90" t="s">
        <v>333</v>
      </c>
      <c r="F97" s="122" t="s">
        <v>55</v>
      </c>
      <c r="G97" s="120" t="s">
        <v>334</v>
      </c>
      <c r="H97" s="98" t="s">
        <v>121</v>
      </c>
      <c r="I97" s="102" t="s">
        <v>193</v>
      </c>
      <c r="J97" s="71"/>
      <c r="K97" s="71"/>
      <c r="L97" s="71"/>
      <c r="M97" s="71"/>
      <c r="N97" s="71"/>
      <c r="O97" s="1" t="s">
        <v>44</v>
      </c>
      <c r="P97" s="105"/>
      <c r="R97" s="129" t="s">
        <v>338</v>
      </c>
    </row>
    <row r="98" spans="1:18" ht="14.25" thickBot="1" thickTop="1">
      <c r="A98" s="1" t="s">
        <v>50</v>
      </c>
      <c r="B98" s="1"/>
      <c r="C98" s="46" t="s">
        <v>96</v>
      </c>
      <c r="D98" s="115" t="s">
        <v>74</v>
      </c>
      <c r="E98" s="90" t="s">
        <v>335</v>
      </c>
      <c r="F98" s="122" t="s">
        <v>55</v>
      </c>
      <c r="G98" s="120" t="s">
        <v>336</v>
      </c>
      <c r="H98" s="98" t="s">
        <v>98</v>
      </c>
      <c r="I98" s="102" t="s">
        <v>193</v>
      </c>
      <c r="J98" s="71"/>
      <c r="K98" s="71"/>
      <c r="L98" s="71"/>
      <c r="M98" s="71"/>
      <c r="N98" s="71"/>
      <c r="O98" s="1" t="s">
        <v>44</v>
      </c>
      <c r="P98" s="105"/>
      <c r="R98" s="129" t="s">
        <v>360</v>
      </c>
    </row>
    <row r="99" spans="1:18" ht="39.75" thickBot="1" thickTop="1">
      <c r="A99" s="1" t="s">
        <v>50</v>
      </c>
      <c r="B99" s="1"/>
      <c r="C99" s="46" t="s">
        <v>96</v>
      </c>
      <c r="D99" s="78" t="s">
        <v>82</v>
      </c>
      <c r="E99" s="73" t="s">
        <v>342</v>
      </c>
      <c r="F99" s="73" t="s">
        <v>158</v>
      </c>
      <c r="G99" s="73" t="s">
        <v>159</v>
      </c>
      <c r="H99" s="73" t="s">
        <v>160</v>
      </c>
      <c r="I99" s="73" t="s">
        <v>67</v>
      </c>
      <c r="J99" s="71"/>
      <c r="K99" s="71"/>
      <c r="L99" s="71"/>
      <c r="M99" s="71"/>
      <c r="N99" s="71"/>
      <c r="O99" s="1" t="s">
        <v>44</v>
      </c>
      <c r="P99" s="73" t="s">
        <v>168</v>
      </c>
      <c r="R99" s="129" t="s">
        <v>362</v>
      </c>
    </row>
    <row r="100" spans="1:18" ht="27" thickBot="1" thickTop="1">
      <c r="A100" s="1" t="s">
        <v>50</v>
      </c>
      <c r="B100" s="1"/>
      <c r="C100" s="46" t="s">
        <v>96</v>
      </c>
      <c r="D100" s="115" t="s">
        <v>110</v>
      </c>
      <c r="E100" s="90" t="s">
        <v>344</v>
      </c>
      <c r="F100" s="77" t="s">
        <v>65</v>
      </c>
      <c r="G100" s="77" t="s">
        <v>254</v>
      </c>
      <c r="H100" s="77" t="s">
        <v>252</v>
      </c>
      <c r="I100" s="99" t="s">
        <v>193</v>
      </c>
      <c r="J100" s="123"/>
      <c r="K100" s="71"/>
      <c r="L100" s="71"/>
      <c r="M100" s="102" t="s">
        <v>255</v>
      </c>
      <c r="N100" s="71"/>
      <c r="O100" s="111" t="s">
        <v>44</v>
      </c>
      <c r="P100" s="77" t="s">
        <v>256</v>
      </c>
      <c r="R100" s="129" t="s">
        <v>337</v>
      </c>
    </row>
    <row r="101" spans="1:18" ht="39.75" thickBot="1" thickTop="1">
      <c r="A101" s="1" t="s">
        <v>50</v>
      </c>
      <c r="B101" s="1"/>
      <c r="C101" s="46" t="s">
        <v>96</v>
      </c>
      <c r="D101" s="79" t="s">
        <v>110</v>
      </c>
      <c r="E101" s="73" t="s">
        <v>346</v>
      </c>
      <c r="F101" s="77" t="s">
        <v>158</v>
      </c>
      <c r="G101" s="77" t="s">
        <v>163</v>
      </c>
      <c r="H101" s="77" t="s">
        <v>160</v>
      </c>
      <c r="I101" s="77" t="s">
        <v>67</v>
      </c>
      <c r="J101" s="71"/>
      <c r="K101" s="71"/>
      <c r="L101" s="71"/>
      <c r="M101" s="71"/>
      <c r="N101" s="71"/>
      <c r="O101" s="1" t="s">
        <v>44</v>
      </c>
      <c r="P101" s="77" t="s">
        <v>171</v>
      </c>
      <c r="R101" s="129" t="s">
        <v>337</v>
      </c>
    </row>
    <row r="102" spans="1:18" ht="14.25" thickBot="1" thickTop="1">
      <c r="A102" s="1" t="s">
        <v>50</v>
      </c>
      <c r="B102" s="1"/>
      <c r="C102" s="46" t="s">
        <v>96</v>
      </c>
      <c r="D102" s="79" t="s">
        <v>110</v>
      </c>
      <c r="E102" s="73" t="s">
        <v>349</v>
      </c>
      <c r="F102" s="77" t="s">
        <v>158</v>
      </c>
      <c r="G102" s="124" t="s">
        <v>347</v>
      </c>
      <c r="H102" s="119" t="s">
        <v>348</v>
      </c>
      <c r="I102" s="125"/>
      <c r="J102" s="71"/>
      <c r="K102" s="71"/>
      <c r="L102" s="71"/>
      <c r="M102" s="71"/>
      <c r="N102" s="71"/>
      <c r="O102" s="1" t="s">
        <v>44</v>
      </c>
      <c r="P102" s="105"/>
      <c r="R102" s="129" t="s">
        <v>338</v>
      </c>
    </row>
    <row r="103" spans="1:18" ht="14.25" thickBot="1" thickTop="1">
      <c r="A103" s="1" t="s">
        <v>50</v>
      </c>
      <c r="B103" s="1"/>
      <c r="C103" s="46" t="s">
        <v>96</v>
      </c>
      <c r="D103" s="45" t="s">
        <v>47</v>
      </c>
      <c r="E103" s="73" t="s">
        <v>350</v>
      </c>
      <c r="F103" s="86" t="s">
        <v>135</v>
      </c>
      <c r="G103" s="86" t="s">
        <v>136</v>
      </c>
      <c r="H103" s="86" t="s">
        <v>137</v>
      </c>
      <c r="I103" s="71"/>
      <c r="J103" s="71"/>
      <c r="K103" s="71"/>
      <c r="L103" s="71"/>
      <c r="M103" s="71"/>
      <c r="N103" s="71"/>
      <c r="O103" s="1" t="s">
        <v>44</v>
      </c>
      <c r="P103" s="133"/>
      <c r="R103" s="129" t="s">
        <v>338</v>
      </c>
    </row>
    <row r="104" spans="1:18" ht="14.25" thickBot="1" thickTop="1">
      <c r="A104" s="1" t="s">
        <v>50</v>
      </c>
      <c r="B104" s="1"/>
      <c r="C104" s="46" t="s">
        <v>96</v>
      </c>
      <c r="D104" s="115" t="s">
        <v>47</v>
      </c>
      <c r="E104" s="90" t="s">
        <v>352</v>
      </c>
      <c r="F104" s="86" t="s">
        <v>327</v>
      </c>
      <c r="G104" s="120" t="s">
        <v>326</v>
      </c>
      <c r="H104" s="119"/>
      <c r="I104" s="116"/>
      <c r="J104" s="71"/>
      <c r="K104" s="71"/>
      <c r="L104" s="71"/>
      <c r="M104" s="71"/>
      <c r="N104" s="71"/>
      <c r="O104" s="1" t="s">
        <v>44</v>
      </c>
      <c r="P104" s="134"/>
      <c r="R104" s="129" t="s">
        <v>353</v>
      </c>
    </row>
    <row r="105" spans="1:18" ht="27" thickBot="1" thickTop="1">
      <c r="A105" s="1" t="s">
        <v>50</v>
      </c>
      <c r="B105" s="1"/>
      <c r="C105" s="46" t="s">
        <v>96</v>
      </c>
      <c r="D105" s="115" t="s">
        <v>47</v>
      </c>
      <c r="E105" s="90" t="s">
        <v>351</v>
      </c>
      <c r="F105" s="77" t="s">
        <v>65</v>
      </c>
      <c r="G105" s="77" t="s">
        <v>257</v>
      </c>
      <c r="H105" s="77" t="s">
        <v>252</v>
      </c>
      <c r="I105" s="102" t="s">
        <v>193</v>
      </c>
      <c r="J105" s="71"/>
      <c r="K105" s="71"/>
      <c r="L105" s="71"/>
      <c r="M105" s="102" t="s">
        <v>255</v>
      </c>
      <c r="N105" s="71"/>
      <c r="O105" s="111" t="s">
        <v>44</v>
      </c>
      <c r="P105" s="77" t="s">
        <v>258</v>
      </c>
      <c r="R105" s="129" t="s">
        <v>337</v>
      </c>
    </row>
    <row r="106" spans="1:18" ht="65.25" thickBot="1" thickTop="1">
      <c r="A106" s="1" t="s">
        <v>50</v>
      </c>
      <c r="B106" s="1"/>
      <c r="C106" s="46" t="s">
        <v>96</v>
      </c>
      <c r="D106" s="115" t="s">
        <v>47</v>
      </c>
      <c r="E106" s="90" t="s">
        <v>357</v>
      </c>
      <c r="F106" s="97" t="s">
        <v>65</v>
      </c>
      <c r="G106" s="99" t="s">
        <v>192</v>
      </c>
      <c r="H106" s="98" t="s">
        <v>121</v>
      </c>
      <c r="I106" s="102"/>
      <c r="J106" s="71"/>
      <c r="K106" s="71"/>
      <c r="L106" s="71"/>
      <c r="M106" s="71"/>
      <c r="N106" s="71"/>
      <c r="O106" s="1" t="s">
        <v>44</v>
      </c>
      <c r="P106" s="105" t="s">
        <v>277</v>
      </c>
      <c r="R106" s="129" t="s">
        <v>370</v>
      </c>
    </row>
    <row r="107" spans="1:18" ht="14.25" thickBot="1" thickTop="1">
      <c r="A107" s="1" t="s">
        <v>50</v>
      </c>
      <c r="B107" s="1"/>
      <c r="C107" s="46" t="s">
        <v>96</v>
      </c>
      <c r="D107" s="115" t="s">
        <v>74</v>
      </c>
      <c r="E107" s="90" t="s">
        <v>359</v>
      </c>
      <c r="F107" s="122" t="s">
        <v>55</v>
      </c>
      <c r="G107" s="120" t="s">
        <v>336</v>
      </c>
      <c r="H107" s="98" t="s">
        <v>98</v>
      </c>
      <c r="I107" s="102" t="s">
        <v>193</v>
      </c>
      <c r="J107" s="71"/>
      <c r="K107" s="71"/>
      <c r="L107" s="71"/>
      <c r="M107" s="71"/>
      <c r="N107" s="71"/>
      <c r="O107" s="1" t="s">
        <v>44</v>
      </c>
      <c r="P107" s="105"/>
      <c r="R107" s="129" t="s">
        <v>353</v>
      </c>
    </row>
    <row r="108" spans="1:18" ht="39.75" thickBot="1" thickTop="1">
      <c r="A108" s="1" t="s">
        <v>50</v>
      </c>
      <c r="B108" s="1"/>
      <c r="C108" s="46" t="s">
        <v>96</v>
      </c>
      <c r="D108" s="78" t="s">
        <v>82</v>
      </c>
      <c r="E108" s="73" t="s">
        <v>361</v>
      </c>
      <c r="F108" s="73" t="s">
        <v>158</v>
      </c>
      <c r="G108" s="73" t="s">
        <v>159</v>
      </c>
      <c r="H108" s="73" t="s">
        <v>160</v>
      </c>
      <c r="I108" s="73" t="s">
        <v>67</v>
      </c>
      <c r="J108" s="71"/>
      <c r="K108" s="71"/>
      <c r="L108" s="71"/>
      <c r="M108" s="71"/>
      <c r="N108" s="71"/>
      <c r="O108" s="1" t="s">
        <v>44</v>
      </c>
      <c r="P108" s="73" t="s">
        <v>168</v>
      </c>
      <c r="R108" s="129" t="s">
        <v>337</v>
      </c>
    </row>
    <row r="109" spans="1:18" ht="14.25" thickBot="1" thickTop="1">
      <c r="A109" s="1" t="s">
        <v>50</v>
      </c>
      <c r="B109" s="1"/>
      <c r="C109" s="46" t="s">
        <v>96</v>
      </c>
      <c r="D109" s="119" t="s">
        <v>90</v>
      </c>
      <c r="E109" s="73" t="s">
        <v>364</v>
      </c>
      <c r="F109" s="73" t="s">
        <v>366</v>
      </c>
      <c r="G109" s="124" t="s">
        <v>363</v>
      </c>
      <c r="H109" s="119" t="s">
        <v>365</v>
      </c>
      <c r="I109" s="102"/>
      <c r="J109" s="71"/>
      <c r="K109" s="71"/>
      <c r="L109" s="71"/>
      <c r="M109" s="71"/>
      <c r="N109" s="71"/>
      <c r="O109" s="1" t="s">
        <v>44</v>
      </c>
      <c r="P109" s="105"/>
      <c r="R109" s="129" t="s">
        <v>368</v>
      </c>
    </row>
    <row r="110" spans="1:18" ht="14.25" thickBot="1" thickTop="1">
      <c r="A110" s="1" t="s">
        <v>50</v>
      </c>
      <c r="B110" s="1"/>
      <c r="C110" s="46" t="s">
        <v>96</v>
      </c>
      <c r="D110" s="119" t="s">
        <v>90</v>
      </c>
      <c r="E110" s="73" t="s">
        <v>367</v>
      </c>
      <c r="F110" s="73" t="s">
        <v>366</v>
      </c>
      <c r="G110" s="124" t="s">
        <v>363</v>
      </c>
      <c r="H110" s="119" t="s">
        <v>365</v>
      </c>
      <c r="I110" s="102"/>
      <c r="J110" s="71"/>
      <c r="K110" s="71"/>
      <c r="L110" s="71"/>
      <c r="M110" s="71"/>
      <c r="N110" s="71"/>
      <c r="O110" s="1" t="s">
        <v>44</v>
      </c>
      <c r="P110" s="105"/>
      <c r="Q110" s="139"/>
      <c r="R110" s="129" t="s">
        <v>338</v>
      </c>
    </row>
  </sheetData>
  <autoFilter ref="A6:R81"/>
  <conditionalFormatting sqref="B14:B110">
    <cfRule type="cellIs" priority="1" dxfId="0" operator="equal" stopIfTrue="1">
      <formula>""</formula>
    </cfRule>
  </conditionalFormatting>
  <conditionalFormatting sqref="N2:N5 J2:J3 I3 N111:N65536">
    <cfRule type="cellIs" priority="2" dxfId="1" operator="equal" stopIfTrue="1">
      <formula>"LS In"</formula>
    </cfRule>
    <cfRule type="cellIs" priority="3" dxfId="2" operator="equal" stopIfTrue="1">
      <formula>"LS Out"</formula>
    </cfRule>
  </conditionalFormatting>
  <conditionalFormatting sqref="G4:G5 G91:G92 G94 G97:G98 G102 G104 G107 G109:G65536">
    <cfRule type="cellIs" priority="4" dxfId="3" operator="between" stopIfTrue="1">
      <formula>"0"</formula>
      <formula>"9"</formula>
    </cfRule>
  </conditionalFormatting>
  <conditionalFormatting sqref="F16:F17 F1:F6 F8:F14 F97:F98 F107 F111:F65536">
    <cfRule type="cellIs" priority="5" dxfId="1" operator="equal" stopIfTrue="1">
      <formula>"LS IN"</formula>
    </cfRule>
    <cfRule type="cellIs" priority="6" dxfId="4" operator="equal" stopIfTrue="1">
      <formula>"LS OUT"</formula>
    </cfRule>
    <cfRule type="cellIs" priority="7" dxfId="0" operator="equal" stopIfTrue="1">
      <formula>"CR"</formula>
    </cfRule>
  </conditionalFormatting>
  <conditionalFormatting sqref="R14:R65536">
    <cfRule type="cellIs" priority="8" dxfId="0" operator="notEqual" stopIfTrue="1">
      <formula>""</formula>
    </cfRule>
  </conditionalFormatting>
  <conditionalFormatting sqref="C1 C6:C65536">
    <cfRule type="cellIs" priority="9" dxfId="5" operator="equal" stopIfTrue="1">
      <formula>"Y"</formula>
    </cfRule>
    <cfRule type="cellIs" priority="10" dxfId="6" operator="equal" stopIfTrue="1">
      <formula>""</formula>
    </cfRule>
    <cfRule type="cellIs" priority="11" dxfId="7" operator="equal" stopIfTrue="1">
      <formula>"W"</formula>
    </cfRule>
  </conditionalFormatting>
  <printOptions/>
  <pageMargins left="0.7480314960629921" right="0.7480314960629921" top="0.5905511811023623" bottom="0.5905511811023623" header="0.5118110236220472" footer="0.5118110236220472"/>
  <pageSetup horizontalDpi="600" verticalDpi="600" orientation="landscape" paperSize="9" scale="80" r:id="rId1"/>
  <headerFooter alignWithMargins="0">
    <oddFooter>&amp;CPage &amp;P&amp;R&amp;D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MCC</Manager>
  <Company>ETSI SOPHIA-ANTIPOLIS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 WG2 document list</dc:title>
  <dc:subject/>
  <dc:creator>Maurice Pope</dc:creator>
  <cp:keywords/>
  <dc:description/>
  <cp:lastModifiedBy>ETSI Secretariat</cp:lastModifiedBy>
  <cp:lastPrinted>1999-10-13T06:43:36Z</cp:lastPrinted>
  <dcterms:created xsi:type="dcterms:W3CDTF">1998-11-09T15:41:59Z</dcterms:created>
  <dcterms:modified xsi:type="dcterms:W3CDTF">2005-07-04T15:25:13Z</dcterms:modified>
  <cp:category/>
  <cp:version/>
  <cp:contentType/>
  <cp:contentStatus/>
</cp:coreProperties>
</file>