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Zou Lan\2026工作\标准工作\3GPP\SA5#165\my contribution\"/>
    </mc:Choice>
  </mc:AlternateContent>
  <xr:revisionPtr revIDLastSave="0" documentId="13_ncr:1_{AE33C287-3C6A-4EF2-9732-57DD87453238}" xr6:coauthVersionLast="36" xr6:coauthVersionMax="36" xr10:uidLastSave="{00000000-0000-0000-0000-000000000000}"/>
  <bookViews>
    <workbookView xWindow="1320" yWindow="492" windowWidth="21720" windowHeight="11160" tabRatio="692" activeTab="2" xr2:uid="{00000000-000D-0000-FFFF-FFFF00000000}"/>
  </bookViews>
  <sheets>
    <sheet name="SA5#163" sheetId="15" r:id="rId1"/>
    <sheet name="SA5#164" sheetId="16" r:id="rId2"/>
    <sheet name="SA5#165" sheetId="1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7" l="1"/>
  <c r="E117" i="17" l="1"/>
  <c r="E116" i="17"/>
  <c r="P110" i="17"/>
  <c r="O110" i="17"/>
  <c r="N110" i="17"/>
  <c r="M110" i="17"/>
  <c r="L110" i="17"/>
  <c r="K110" i="17"/>
  <c r="J110" i="17"/>
  <c r="I110" i="17"/>
  <c r="H110" i="17"/>
  <c r="G110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3" i="17"/>
  <c r="F41" i="17"/>
  <c r="H36" i="17"/>
  <c r="F32" i="17"/>
  <c r="P29" i="17"/>
  <c r="O29" i="17"/>
  <c r="N29" i="17"/>
  <c r="M29" i="17"/>
  <c r="L29" i="17"/>
  <c r="K29" i="17"/>
  <c r="J29" i="17"/>
  <c r="I29" i="17"/>
  <c r="I36" i="17" s="1"/>
  <c r="H29" i="17"/>
  <c r="G29" i="17"/>
  <c r="G36" i="17" s="1"/>
  <c r="P28" i="17"/>
  <c r="P35" i="17" s="1"/>
  <c r="O28" i="17"/>
  <c r="O35" i="17" s="1"/>
  <c r="N28" i="17"/>
  <c r="N35" i="17" s="1"/>
  <c r="M28" i="17"/>
  <c r="M35" i="17" s="1"/>
  <c r="L28" i="17"/>
  <c r="L35" i="17" s="1"/>
  <c r="K28" i="17"/>
  <c r="K35" i="17" s="1"/>
  <c r="J35" i="17"/>
  <c r="I28" i="17"/>
  <c r="I35" i="17" s="1"/>
  <c r="H28" i="17"/>
  <c r="H35" i="17" s="1"/>
  <c r="G28" i="17"/>
  <c r="F25" i="17"/>
  <c r="F21" i="17"/>
  <c r="F18" i="17"/>
  <c r="F15" i="17"/>
  <c r="F12" i="17"/>
  <c r="F9" i="17"/>
  <c r="F6" i="17"/>
  <c r="P4" i="17"/>
  <c r="O4" i="17"/>
  <c r="N4" i="17"/>
  <c r="M4" i="17"/>
  <c r="L4" i="17"/>
  <c r="K4" i="17"/>
  <c r="J4" i="17"/>
  <c r="I4" i="17"/>
  <c r="H4" i="17"/>
  <c r="G4" i="17"/>
  <c r="F28" i="17" l="1"/>
  <c r="E118" i="17"/>
  <c r="F4" i="17"/>
  <c r="G35" i="17"/>
  <c r="F35" i="17" s="1"/>
  <c r="H36" i="16"/>
  <c r="E105" i="16" l="1"/>
  <c r="E104" i="16"/>
  <c r="E106" i="16" s="1"/>
  <c r="P98" i="16"/>
  <c r="O98" i="16"/>
  <c r="N98" i="16"/>
  <c r="M98" i="16"/>
  <c r="L98" i="16"/>
  <c r="K98" i="16"/>
  <c r="J98" i="16"/>
  <c r="I98" i="16"/>
  <c r="H98" i="16"/>
  <c r="G98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3" i="16"/>
  <c r="F41" i="16"/>
  <c r="G36" i="16"/>
  <c r="K35" i="16"/>
  <c r="I35" i="16"/>
  <c r="F32" i="16"/>
  <c r="P29" i="16"/>
  <c r="O29" i="16"/>
  <c r="N29" i="16"/>
  <c r="M29" i="16"/>
  <c r="L29" i="16"/>
  <c r="K29" i="16"/>
  <c r="J29" i="16"/>
  <c r="I29" i="16"/>
  <c r="H29" i="16"/>
  <c r="G29" i="16"/>
  <c r="P28" i="16"/>
  <c r="P35" i="16" s="1"/>
  <c r="O28" i="16"/>
  <c r="O35" i="16" s="1"/>
  <c r="N28" i="16"/>
  <c r="N35" i="16" s="1"/>
  <c r="M28" i="16"/>
  <c r="M35" i="16" s="1"/>
  <c r="L28" i="16"/>
  <c r="L35" i="16" s="1"/>
  <c r="K28" i="16"/>
  <c r="J28" i="16"/>
  <c r="J35" i="16" s="1"/>
  <c r="I28" i="16"/>
  <c r="H28" i="16"/>
  <c r="H35" i="16" s="1"/>
  <c r="G28" i="16"/>
  <c r="F28" i="16" s="1"/>
  <c r="F27" i="16"/>
  <c r="F26" i="16"/>
  <c r="F25" i="16"/>
  <c r="F21" i="16"/>
  <c r="F18" i="16"/>
  <c r="F15" i="16"/>
  <c r="F12" i="16"/>
  <c r="F9" i="16"/>
  <c r="F6" i="16"/>
  <c r="P4" i="16"/>
  <c r="O4" i="16"/>
  <c r="N4" i="16"/>
  <c r="M4" i="16"/>
  <c r="L4" i="16"/>
  <c r="K4" i="16"/>
  <c r="J4" i="16"/>
  <c r="I4" i="16"/>
  <c r="H4" i="16"/>
  <c r="G4" i="16"/>
  <c r="F4" i="16" l="1"/>
  <c r="G35" i="16"/>
  <c r="F35" i="16" s="1"/>
  <c r="P35" i="15"/>
  <c r="O35" i="15"/>
  <c r="M35" i="15"/>
  <c r="L35" i="15"/>
  <c r="K35" i="15"/>
  <c r="J35" i="15"/>
  <c r="I35" i="15"/>
  <c r="G35" i="15"/>
  <c r="H35" i="15"/>
  <c r="G36" i="15" l="1"/>
  <c r="P98" i="15"/>
  <c r="O98" i="15"/>
  <c r="N98" i="15"/>
  <c r="M98" i="15"/>
  <c r="L98" i="15"/>
  <c r="K98" i="15"/>
  <c r="J98" i="15"/>
  <c r="I98" i="15"/>
  <c r="H98" i="15"/>
  <c r="G98" i="15"/>
  <c r="F15" i="15" l="1"/>
  <c r="G4" i="15" l="1"/>
  <c r="P4" i="15" l="1"/>
  <c r="O4" i="15"/>
  <c r="N4" i="15"/>
  <c r="M4" i="15"/>
  <c r="L4" i="15"/>
  <c r="K4" i="15"/>
  <c r="J4" i="15"/>
  <c r="I4" i="15"/>
  <c r="H4" i="15"/>
  <c r="F4" i="15" l="1"/>
  <c r="P29" i="15"/>
  <c r="O29" i="15"/>
  <c r="N29" i="15"/>
  <c r="M29" i="15"/>
  <c r="L29" i="15"/>
  <c r="K29" i="15"/>
  <c r="J29" i="15"/>
  <c r="I29" i="15"/>
  <c r="H29" i="15"/>
  <c r="G29" i="15"/>
  <c r="P28" i="15"/>
  <c r="O28" i="15"/>
  <c r="N28" i="15"/>
  <c r="N35" i="15" s="1"/>
  <c r="M28" i="15"/>
  <c r="L28" i="15"/>
  <c r="K28" i="15"/>
  <c r="J28" i="15"/>
  <c r="I28" i="15"/>
  <c r="H28" i="15"/>
  <c r="G28" i="15"/>
  <c r="F48" i="15"/>
  <c r="F50" i="15"/>
  <c r="F52" i="15"/>
  <c r="F28" i="15" l="1"/>
  <c r="F35" i="15"/>
  <c r="F32" i="15"/>
  <c r="F27" i="15"/>
  <c r="F26" i="15"/>
  <c r="F25" i="15"/>
  <c r="F21" i="15"/>
  <c r="F18" i="15"/>
  <c r="F12" i="15"/>
  <c r="F9" i="15"/>
  <c r="F6" i="15"/>
  <c r="E104" i="15"/>
  <c r="E105" i="15"/>
  <c r="E106" i="15" l="1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1" i="15"/>
  <c r="F49" i="15"/>
  <c r="F47" i="15"/>
  <c r="F46" i="15"/>
  <c r="F45" i="15"/>
  <c r="F43" i="15"/>
  <c r="F41" i="15"/>
</calcChain>
</file>

<file path=xl/sharedStrings.xml><?xml version="1.0" encoding="utf-8"?>
<sst xmlns="http://schemas.openxmlformats.org/spreadsheetml/2006/main" count="791" uniqueCount="121">
  <si>
    <t>AdNRM</t>
  </si>
  <si>
    <t>NWDAFM</t>
  </si>
  <si>
    <t>TU total (for planning purposes)</t>
  </si>
  <si>
    <t>Planned</t>
  </si>
  <si>
    <t>Actual</t>
  </si>
  <si>
    <t>Buffer (Overflow, other)</t>
  </si>
  <si>
    <t>Rel-19</t>
  </si>
  <si>
    <t>Overall total</t>
  </si>
  <si>
    <t>TU estimates (from SID)</t>
  </si>
  <si>
    <t>Study TU's planned</t>
  </si>
  <si>
    <t>Study TU's used</t>
  </si>
  <si>
    <t>Normative TU's planned</t>
  </si>
  <si>
    <t>Normative TU's used</t>
  </si>
  <si>
    <t>Ruiyue Xu</t>
    <phoneticPr fontId="6" type="noConversion"/>
  </si>
  <si>
    <t>Mark Scott</t>
    <phoneticPr fontId="6" type="noConversion"/>
  </si>
  <si>
    <t>Kai Zhang</t>
    <phoneticPr fontId="6" type="noConversion"/>
  </si>
  <si>
    <t>Robert Petersen</t>
    <phoneticPr fontId="6" type="noConversion"/>
  </si>
  <si>
    <t>XiuMin Chen</t>
    <phoneticPr fontId="6" type="noConversion"/>
  </si>
  <si>
    <t>Sean Sun</t>
    <phoneticPr fontId="6" type="noConversion"/>
  </si>
  <si>
    <t>Song Zhao</t>
    <phoneticPr fontId="6" type="noConversion"/>
  </si>
  <si>
    <t>Ashutosh Kaushik</t>
    <phoneticPr fontId="6" type="noConversion"/>
  </si>
  <si>
    <t>Srilakshmi</t>
    <phoneticPr fontId="6" type="noConversion"/>
  </si>
  <si>
    <t>Total</t>
  </si>
  <si>
    <t>SA5 Open plenary+ LS</t>
    <phoneticPr fontId="6" type="noConversion"/>
  </si>
  <si>
    <t xml:space="preserve">Breakout sessions bonus TU used </t>
    <phoneticPr fontId="6" type="noConversion"/>
  </si>
  <si>
    <t>leftover</t>
    <phoneticPr fontId="6" type="noConversion"/>
  </si>
  <si>
    <t xml:space="preserve">João Rodrigues </t>
    <phoneticPr fontId="6" type="noConversion"/>
  </si>
  <si>
    <t>Planned(from the original overall plan)</t>
    <phoneticPr fontId="6" type="noConversion"/>
  </si>
  <si>
    <t>Planned(sum of individual plans)</t>
    <phoneticPr fontId="6" type="noConversion"/>
  </si>
  <si>
    <t>Rel-20</t>
    <phoneticPr fontId="6" type="noConversion"/>
  </si>
  <si>
    <t>Other</t>
    <phoneticPr fontId="6" type="noConversion"/>
  </si>
  <si>
    <t>TU consumed according to plan</t>
    <phoneticPr fontId="6" type="noConversion"/>
  </si>
  <si>
    <t>total BONUS TU</t>
    <phoneticPr fontId="6" type="noConversion"/>
  </si>
  <si>
    <t>Aug 2025 （SA5#162）</t>
    <phoneticPr fontId="6" type="noConversion"/>
  </si>
  <si>
    <t>Oct 2025
（SA5#163）</t>
    <phoneticPr fontId="6" type="noConversion"/>
  </si>
  <si>
    <t>Nov 2025
(SA5#164)</t>
    <phoneticPr fontId="6" type="noConversion"/>
  </si>
  <si>
    <t>Planned(5GA)</t>
    <phoneticPr fontId="6" type="noConversion"/>
  </si>
  <si>
    <t>Planned(6G)</t>
    <phoneticPr fontId="6" type="noConversion"/>
  </si>
  <si>
    <t>Rel-21</t>
    <phoneticPr fontId="6" type="noConversion"/>
  </si>
  <si>
    <t>Rel-20</t>
    <phoneticPr fontId="6" type="noConversion"/>
  </si>
  <si>
    <t>Intent driven management enhancement</t>
  </si>
  <si>
    <t xml:space="preserve">AIML management enhancement </t>
  </si>
  <si>
    <t>NDT enhancement</t>
  </si>
  <si>
    <t>SBMA enhancement</t>
  </si>
  <si>
    <t>Energy efficiency enhancement</t>
  </si>
  <si>
    <t>MDA enhancement</t>
  </si>
  <si>
    <t>Data Management enhancement</t>
  </si>
  <si>
    <t>MExpo enhancement</t>
  </si>
  <si>
    <t>CCL enhancement</t>
  </si>
  <si>
    <t>IDM</t>
    <phoneticPr fontId="6" type="noConversion"/>
  </si>
  <si>
    <t>AIML</t>
    <phoneticPr fontId="6" type="noConversion"/>
  </si>
  <si>
    <t>NDT</t>
    <phoneticPr fontId="6" type="noConversion"/>
  </si>
  <si>
    <t>SBMA</t>
    <phoneticPr fontId="6" type="noConversion"/>
  </si>
  <si>
    <t>EE</t>
    <phoneticPr fontId="6" type="noConversion"/>
  </si>
  <si>
    <t>MDA</t>
    <phoneticPr fontId="6" type="noConversion"/>
  </si>
  <si>
    <t>MADCOL</t>
    <phoneticPr fontId="6" type="noConversion"/>
  </si>
  <si>
    <t>Mexpo</t>
    <phoneticPr fontId="6" type="noConversion"/>
  </si>
  <si>
    <t>CCL</t>
    <phoneticPr fontId="6" type="noConversion"/>
  </si>
  <si>
    <t>PM/KPI/Trace/MDT/QoE/SON enhancement</t>
  </si>
  <si>
    <t>XR management</t>
  </si>
  <si>
    <t>AdNRM</t>
    <phoneticPr fontId="6" type="noConversion"/>
  </si>
  <si>
    <t>PMTMQ</t>
    <phoneticPr fontId="6" type="noConversion"/>
  </si>
  <si>
    <t>NWDAFM</t>
    <phoneticPr fontId="6" type="noConversion"/>
  </si>
  <si>
    <t>XRMM</t>
    <phoneticPr fontId="6" type="noConversion"/>
  </si>
  <si>
    <t>Jose</t>
    <phoneticPr fontId="6" type="noConversion"/>
  </si>
  <si>
    <t xml:space="preserve">Hassan </t>
    <phoneticPr fontId="6" type="noConversion"/>
  </si>
  <si>
    <t>Xian Zhao</t>
    <phoneticPr fontId="6" type="noConversion"/>
  </si>
  <si>
    <t>Balazs</t>
    <phoneticPr fontId="6" type="noConversion"/>
  </si>
  <si>
    <t>Brendan</t>
    <phoneticPr fontId="6" type="noConversion"/>
  </si>
  <si>
    <t>Gang Li</t>
    <phoneticPr fontId="6" type="noConversion"/>
  </si>
  <si>
    <t>Sreekumar</t>
    <phoneticPr fontId="6" type="noConversion"/>
  </si>
  <si>
    <t>Winnie</t>
    <phoneticPr fontId="6" type="noConversion"/>
  </si>
  <si>
    <t>Deepanshu</t>
    <phoneticPr fontId="6" type="noConversion"/>
  </si>
  <si>
    <t>Stephen</t>
    <phoneticPr fontId="6" type="noConversion"/>
  </si>
  <si>
    <t>pengxiang Xie</t>
    <phoneticPr fontId="6" type="noConversion"/>
  </si>
  <si>
    <t>Rel-20 SID/WID detailed plan</t>
    <phoneticPr fontId="6" type="noConversion"/>
  </si>
  <si>
    <t>Rel-20 CH SID/WID detailed plan</t>
    <phoneticPr fontId="6" type="noConversion"/>
  </si>
  <si>
    <t>CAPCH</t>
    <phoneticPr fontId="6" type="noConversion"/>
  </si>
  <si>
    <t>total TU planned by rapporteurs</t>
    <phoneticPr fontId="6" type="noConversion"/>
  </si>
  <si>
    <t>Xiaoli Shi</t>
    <phoneticPr fontId="6" type="noConversion"/>
  </si>
  <si>
    <t xml:space="preserve">Qiang Zu </t>
    <phoneticPr fontId="6" type="noConversion"/>
  </si>
  <si>
    <t>Feb 2026
(SA5#165)</t>
    <phoneticPr fontId="6" type="noConversion"/>
  </si>
  <si>
    <t>Apr 2026 
(SA5#166)</t>
    <phoneticPr fontId="6" type="noConversion"/>
  </si>
  <si>
    <t>May 2026 (SA5#167)</t>
    <phoneticPr fontId="6" type="noConversion"/>
  </si>
  <si>
    <t>Aug 2026 
(SA5#168)</t>
    <phoneticPr fontId="6" type="noConversion"/>
  </si>
  <si>
    <t>Oct 2026 
(SA5#169)</t>
    <phoneticPr fontId="6" type="noConversion"/>
  </si>
  <si>
    <t>Nov 2026 
(SA5#170)</t>
    <phoneticPr fontId="6" type="noConversion"/>
  </si>
  <si>
    <t>Feb 2027 
(SA5#171)</t>
    <phoneticPr fontId="6" type="noConversion"/>
  </si>
  <si>
    <t>Total for Rel-20 Studies</t>
    <phoneticPr fontId="6" type="noConversion"/>
  </si>
  <si>
    <t>Total for Rel-20 Normative</t>
    <phoneticPr fontId="6" type="noConversion"/>
  </si>
  <si>
    <t>Total for Rel-20 SID/WID</t>
    <phoneticPr fontId="6" type="noConversion"/>
  </si>
  <si>
    <t>5GA</t>
    <phoneticPr fontId="6" type="noConversion"/>
  </si>
  <si>
    <t>6G</t>
    <phoneticPr fontId="6" type="noConversion"/>
  </si>
  <si>
    <t>Meeting</t>
    <phoneticPr fontId="6" type="noConversion"/>
  </si>
  <si>
    <t>TU planned</t>
    <phoneticPr fontId="6" type="noConversion"/>
  </si>
  <si>
    <t>TU actual used</t>
    <phoneticPr fontId="6" type="noConversion"/>
  </si>
  <si>
    <t>total TU planned</t>
    <phoneticPr fontId="6" type="noConversion"/>
  </si>
  <si>
    <t>Planned(from sum of individual plans)</t>
    <phoneticPr fontId="6" type="noConversion"/>
  </si>
  <si>
    <t>Rel-19 maintenance</t>
  </si>
  <si>
    <t>Rel-20 TEI</t>
  </si>
  <si>
    <t>Pre-Rel-19 maintenance</t>
  </si>
  <si>
    <t>Planned(sum of individual plans) (5GA)</t>
  </si>
  <si>
    <t>Study TU's planned (6G)</t>
  </si>
  <si>
    <t>Study TU's used(6G)</t>
  </si>
  <si>
    <t>Actual (5GA)</t>
  </si>
  <si>
    <t>Actual (6G)</t>
  </si>
  <si>
    <t>Charging aspects for XRM</t>
  </si>
  <si>
    <t>Charging Aspects of CAPIF Phase 3</t>
  </si>
  <si>
    <t>XRMCH</t>
    <phoneticPr fontId="6" type="noConversion"/>
  </si>
  <si>
    <t>Charging Aspects of 6G System</t>
  </si>
  <si>
    <t>6GCH</t>
    <phoneticPr fontId="6" type="noConversion"/>
  </si>
  <si>
    <t>UMMR</t>
    <phoneticPr fontId="6" type="noConversion"/>
  </si>
  <si>
    <t>Veronica</t>
    <phoneticPr fontId="6" type="noConversion"/>
  </si>
  <si>
    <t>6G Management and orchestration</t>
    <phoneticPr fontId="6" type="noConversion"/>
  </si>
  <si>
    <t>SECHAND</t>
    <phoneticPr fontId="6" type="noConversion"/>
  </si>
  <si>
    <t>ISACM</t>
    <phoneticPr fontId="6" type="noConversion"/>
  </si>
  <si>
    <t>LCMNFD</t>
    <phoneticPr fontId="6" type="noConversion"/>
  </si>
  <si>
    <t>6G OAM</t>
    <phoneticPr fontId="6" type="noConversion"/>
  </si>
  <si>
    <t xml:space="preserve">Charging enhancements of next generation real time communication services phase 2 </t>
    <phoneticPr fontId="6" type="noConversion"/>
  </si>
  <si>
    <t xml:space="preserve">Study on 5GA Charging aspects of integrated sensing and communications </t>
    <phoneticPr fontId="6" type="noConversion"/>
  </si>
  <si>
    <t xml:space="preserve">Study on Charging Aspects of satellite access phase 4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</si>
</sst>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b/>
      <sz val="10"/>
      <color theme="1"/>
      <name val="等线"/>
      <family val="2"/>
      <scheme val="minor"/>
    </font>
    <font>
      <sz val="10"/>
      <name val="等线"/>
      <family val="2"/>
      <scheme val="minor"/>
    </font>
    <font>
      <b/>
      <sz val="10"/>
      <color rgb="FFFF0000"/>
      <name val="等线"/>
      <family val="2"/>
      <scheme val="minor"/>
    </font>
    <font>
      <b/>
      <sz val="1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0"/>
      <name val="等线"/>
      <family val="2"/>
      <scheme val="minor"/>
    </font>
    <font>
      <b/>
      <i/>
      <sz val="10"/>
      <color rgb="FFFF0000"/>
      <name val="等线"/>
      <family val="2"/>
      <scheme val="minor"/>
    </font>
    <font>
      <b/>
      <sz val="10"/>
      <color theme="0"/>
      <name val="等线"/>
      <family val="2"/>
      <scheme val="minor"/>
    </font>
    <font>
      <b/>
      <sz val="11"/>
      <name val="等线"/>
      <family val="3"/>
      <charset val="134"/>
      <scheme val="minor"/>
    </font>
    <font>
      <b/>
      <sz val="11"/>
      <color rgb="FF00B0F0"/>
      <name val="等线"/>
      <family val="3"/>
      <charset val="134"/>
      <scheme val="minor"/>
    </font>
    <font>
      <b/>
      <sz val="10"/>
      <color rgb="FF00B0F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1"/>
      <color rgb="FF0000FF"/>
      <name val="等线"/>
      <family val="2"/>
      <scheme val="minor"/>
    </font>
    <font>
      <b/>
      <sz val="10"/>
      <color rgb="FF0000FF"/>
      <name val="等线"/>
      <family val="3"/>
      <charset val="134"/>
      <scheme val="minor"/>
    </font>
    <font>
      <b/>
      <sz val="10"/>
      <color rgb="FF0000FF"/>
      <name val="等线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/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7" fillId="0" borderId="3" xfId="0" applyFont="1" applyBorder="1"/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49" fontId="2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49" fontId="2" fillId="8" borderId="3" xfId="0" applyNumberFormat="1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49" fontId="2" fillId="9" borderId="3" xfId="0" applyNumberFormat="1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 vertical="top"/>
    </xf>
    <xf numFmtId="0" fontId="13" fillId="9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49" fontId="5" fillId="10" borderId="3" xfId="0" applyNumberFormat="1" applyFont="1" applyFill="1" applyBorder="1" applyAlignment="1">
      <alignment horizontal="left" vertical="top"/>
    </xf>
    <xf numFmtId="0" fontId="5" fillId="10" borderId="3" xfId="0" applyFont="1" applyFill="1" applyBorder="1" applyAlignment="1">
      <alignment horizontal="center" vertical="top"/>
    </xf>
    <xf numFmtId="0" fontId="13" fillId="10" borderId="3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center" vertical="top"/>
    </xf>
    <xf numFmtId="0" fontId="13" fillId="5" borderId="3" xfId="0" applyFont="1" applyFill="1" applyBorder="1" applyAlignment="1">
      <alignment horizontal="center" vertical="top"/>
    </xf>
    <xf numFmtId="17" fontId="16" fillId="4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0" fontId="9" fillId="0" borderId="3" xfId="0" applyFont="1" applyBorder="1"/>
    <xf numFmtId="0" fontId="3" fillId="0" borderId="3" xfId="0" applyFont="1" applyFill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top"/>
    </xf>
    <xf numFmtId="0" fontId="5" fillId="3" borderId="3" xfId="0" applyFont="1" applyFill="1" applyBorder="1" applyAlignment="1">
      <alignment horizontal="left" vertical="top"/>
    </xf>
    <xf numFmtId="0" fontId="16" fillId="11" borderId="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0" fillId="0" borderId="4" xfId="0" applyBorder="1"/>
    <xf numFmtId="0" fontId="12" fillId="0" borderId="3" xfId="0" applyFont="1" applyBorder="1"/>
    <xf numFmtId="0" fontId="0" fillId="0" borderId="7" xfId="0" applyBorder="1"/>
    <xf numFmtId="0" fontId="17" fillId="0" borderId="0" xfId="0" applyFont="1"/>
    <xf numFmtId="0" fontId="18" fillId="0" borderId="3" xfId="0" applyFont="1" applyBorder="1" applyAlignment="1">
      <alignment horizontal="center" vertical="top"/>
    </xf>
    <xf numFmtId="0" fontId="10" fillId="3" borderId="3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center" vertical="top"/>
    </xf>
    <xf numFmtId="0" fontId="19" fillId="3" borderId="3" xfId="0" applyNumberFormat="1" applyFont="1" applyFill="1" applyBorder="1" applyAlignment="1">
      <alignment horizontal="center" vertical="top"/>
    </xf>
    <xf numFmtId="0" fontId="20" fillId="0" borderId="3" xfId="0" applyFont="1" applyBorder="1"/>
    <xf numFmtId="0" fontId="7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4" fillId="3" borderId="3" xfId="0" applyNumberFormat="1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center" wrapText="1"/>
    </xf>
    <xf numFmtId="49" fontId="5" fillId="12" borderId="3" xfId="0" applyNumberFormat="1" applyFont="1" applyFill="1" applyBorder="1" applyAlignment="1">
      <alignment horizontal="left" vertical="top"/>
    </xf>
    <xf numFmtId="0" fontId="2" fillId="12" borderId="3" xfId="0" applyFont="1" applyFill="1" applyBorder="1" applyAlignment="1">
      <alignment horizontal="left" vertical="top"/>
    </xf>
    <xf numFmtId="0" fontId="4" fillId="12" borderId="3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/>
    </xf>
    <xf numFmtId="0" fontId="21" fillId="3" borderId="3" xfId="0" applyNumberFormat="1" applyFont="1" applyFill="1" applyBorder="1" applyAlignment="1">
      <alignment horizontal="center" vertical="top"/>
    </xf>
    <xf numFmtId="0" fontId="21" fillId="3" borderId="1" xfId="0" applyNumberFormat="1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/>
    </xf>
    <xf numFmtId="0" fontId="20" fillId="0" borderId="3" xfId="0" applyFont="1" applyFill="1" applyBorder="1"/>
    <xf numFmtId="0" fontId="2" fillId="0" borderId="3" xfId="0" applyFont="1" applyBorder="1" applyAlignment="1">
      <alignment horizontal="center" vertical="top" wrapText="1"/>
    </xf>
    <xf numFmtId="0" fontId="0" fillId="12" borderId="3" xfId="0" applyFill="1" applyBorder="1"/>
    <xf numFmtId="0" fontId="2" fillId="12" borderId="3" xfId="0" applyFont="1" applyFill="1" applyBorder="1" applyAlignment="1">
      <alignment horizontal="center" vertical="top" wrapText="1"/>
    </xf>
    <xf numFmtId="17" fontId="16" fillId="12" borderId="3" xfId="0" applyNumberFormat="1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2" fillId="12" borderId="3" xfId="0" applyFont="1" applyFill="1" applyBorder="1"/>
    <xf numFmtId="0" fontId="20" fillId="12" borderId="3" xfId="0" applyFont="1" applyFill="1" applyBorder="1"/>
    <xf numFmtId="0" fontId="5" fillId="12" borderId="3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wrapText="1"/>
    </xf>
    <xf numFmtId="0" fontId="0" fillId="0" borderId="3" xfId="0" applyFont="1" applyBorder="1"/>
    <xf numFmtId="0" fontId="12" fillId="0" borderId="3" xfId="0" applyFont="1" applyFill="1" applyBorder="1"/>
    <xf numFmtId="0" fontId="5" fillId="0" borderId="3" xfId="0" applyFont="1" applyFill="1" applyBorder="1" applyAlignment="1">
      <alignment horizontal="left" vertical="top"/>
    </xf>
    <xf numFmtId="0" fontId="19" fillId="0" borderId="3" xfId="0" applyFont="1" applyBorder="1" applyAlignment="1">
      <alignment horizontal="center" vertical="top"/>
    </xf>
    <xf numFmtId="0" fontId="12" fillId="0" borderId="7" xfId="0" applyFont="1" applyFill="1" applyBorder="1"/>
    <xf numFmtId="0" fontId="20" fillId="0" borderId="7" xfId="0" applyFont="1" applyFill="1" applyBorder="1"/>
    <xf numFmtId="0" fontId="5" fillId="0" borderId="4" xfId="0" applyFont="1" applyFill="1" applyBorder="1" applyAlignment="1">
      <alignment horizontal="left" vertical="top"/>
    </xf>
    <xf numFmtId="0" fontId="0" fillId="0" borderId="4" xfId="0" applyFill="1" applyBorder="1"/>
    <xf numFmtId="0" fontId="9" fillId="0" borderId="3" xfId="0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66"/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uneet Jain" id="{1B993E2A-52DB-4561-904F-83CB7ED6FAFF}" userId="Puneet Jain" providerId="None"/>
  <person displayName="05-23-2140_Puneet Jain" id="{E3C5D1B7-8523-4184-9B9F-3508E98C8E73}" userId="05-23-2140_Puneet Jai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CE99-5A3F-421B-A529-9CB7497F510F}">
  <sheetPr codeName="Sheet1"/>
  <dimension ref="A1:Q156"/>
  <sheetViews>
    <sheetView topLeftCell="A61" zoomScaleNormal="100" workbookViewId="0">
      <selection activeCell="H74" sqref="H74"/>
    </sheetView>
  </sheetViews>
  <sheetFormatPr defaultColWidth="8.88671875" defaultRowHeight="13.8" x14ac:dyDescent="0.25"/>
  <cols>
    <col min="1" max="2" width="8.88671875" style="1"/>
    <col min="3" max="3" width="32.109375" style="1" customWidth="1"/>
    <col min="4" max="4" width="20.109375" style="1" customWidth="1"/>
    <col min="5" max="16" width="8.88671875" style="1"/>
    <col min="17" max="17" width="14.6640625" style="1" bestFit="1" customWidth="1"/>
    <col min="18" max="16384" width="8.88671875" style="1"/>
  </cols>
  <sheetData>
    <row r="1" spans="1:16" ht="15.6" x14ac:dyDescent="0.25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25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2" x14ac:dyDescent="0.25">
      <c r="A3" s="2"/>
      <c r="B3" s="2"/>
      <c r="C3" s="35" t="s">
        <v>39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66" x14ac:dyDescent="0.25">
      <c r="A4" s="2"/>
      <c r="B4" s="2"/>
      <c r="C4" s="6"/>
      <c r="D4" s="7"/>
      <c r="E4" s="87" t="s">
        <v>2</v>
      </c>
      <c r="F4" s="87">
        <f>SUM(G4:P4)</f>
        <v>177.5</v>
      </c>
      <c r="G4" s="61">
        <f>SUM(G6,G9,G12,G18,G21,G25)</f>
        <v>18.5</v>
      </c>
      <c r="H4" s="61">
        <f t="shared" ref="H4:P4" si="0">SUM(H6,H9,H12,H19,H18,H19,H21,H25)</f>
        <v>18.5</v>
      </c>
      <c r="I4" s="61">
        <f t="shared" si="0"/>
        <v>18.5</v>
      </c>
      <c r="J4" s="61">
        <f t="shared" si="0"/>
        <v>18.5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25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25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25">
      <c r="A7" s="2"/>
      <c r="B7" s="2"/>
      <c r="C7" s="11" t="s">
        <v>4</v>
      </c>
      <c r="D7" s="7"/>
      <c r="E7" s="7"/>
      <c r="F7" s="7"/>
      <c r="G7" s="62">
        <v>1</v>
      </c>
      <c r="H7" s="62"/>
      <c r="I7" s="62"/>
      <c r="J7" s="62"/>
      <c r="K7" s="67"/>
      <c r="L7" s="67"/>
      <c r="M7" s="8"/>
      <c r="N7" s="8"/>
      <c r="O7" s="8"/>
      <c r="P7" s="40"/>
    </row>
    <row r="8" spans="1:16" x14ac:dyDescent="0.25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25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25">
      <c r="A10" s="2"/>
      <c r="B10" s="2"/>
      <c r="C10" s="11" t="s">
        <v>4</v>
      </c>
      <c r="D10" s="11"/>
      <c r="E10" s="11"/>
      <c r="F10" s="11"/>
      <c r="G10" s="12">
        <v>1</v>
      </c>
      <c r="H10" s="12"/>
      <c r="I10" s="12"/>
      <c r="J10" s="13"/>
      <c r="K10" s="12"/>
      <c r="L10" s="12"/>
      <c r="M10" s="12"/>
      <c r="N10" s="12"/>
      <c r="O10" s="12"/>
      <c r="P10" s="42"/>
    </row>
    <row r="11" spans="1:16" x14ac:dyDescent="0.25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25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25">
      <c r="A13" s="2"/>
      <c r="B13" s="2"/>
      <c r="C13" s="11" t="s">
        <v>4</v>
      </c>
      <c r="D13" s="11"/>
      <c r="E13" s="11"/>
      <c r="F13" s="11"/>
      <c r="G13" s="12">
        <v>1</v>
      </c>
      <c r="H13" s="12"/>
      <c r="I13" s="12"/>
      <c r="J13" s="13"/>
      <c r="K13" s="12"/>
      <c r="L13" s="12"/>
      <c r="M13" s="12"/>
      <c r="N13" s="12"/>
      <c r="O13" s="12"/>
      <c r="P13" s="42"/>
    </row>
    <row r="14" spans="1:16" x14ac:dyDescent="0.25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25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25">
      <c r="A16" s="2"/>
      <c r="B16" s="2"/>
      <c r="C16" s="11" t="s">
        <v>4</v>
      </c>
      <c r="D16" s="11"/>
      <c r="E16" s="11"/>
      <c r="F16" s="11"/>
      <c r="G16" s="12">
        <v>0</v>
      </c>
      <c r="H16" s="12"/>
      <c r="I16" s="12"/>
      <c r="J16" s="13"/>
      <c r="K16" s="12"/>
      <c r="L16" s="12"/>
      <c r="M16" s="12"/>
      <c r="N16" s="12"/>
      <c r="O16" s="12"/>
      <c r="P16" s="42"/>
    </row>
    <row r="17" spans="1:17" x14ac:dyDescent="0.25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25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25">
      <c r="A19" s="2"/>
      <c r="B19" s="2"/>
      <c r="C19" s="11" t="s">
        <v>4</v>
      </c>
      <c r="D19" s="11"/>
      <c r="E19" s="11"/>
      <c r="F19" s="11"/>
      <c r="G19" s="24">
        <v>1</v>
      </c>
      <c r="H19" s="12"/>
      <c r="I19" s="12"/>
      <c r="J19" s="13"/>
      <c r="K19" s="12"/>
      <c r="L19" s="12"/>
      <c r="M19" s="12"/>
      <c r="N19" s="12"/>
      <c r="O19" s="12"/>
      <c r="P19" s="42"/>
    </row>
    <row r="20" spans="1:17" x14ac:dyDescent="0.25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25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25">
      <c r="A22" s="2"/>
      <c r="B22" s="2"/>
      <c r="C22" s="20" t="s">
        <v>28</v>
      </c>
      <c r="D22" s="20"/>
      <c r="E22" s="20"/>
      <c r="F22" s="20"/>
      <c r="G22" s="59">
        <v>8.25</v>
      </c>
      <c r="H22" s="59"/>
      <c r="I22" s="59"/>
      <c r="J22" s="59"/>
      <c r="K22" s="59"/>
      <c r="L22" s="59"/>
      <c r="M22" s="59"/>
      <c r="N22" s="59"/>
      <c r="O22" s="59"/>
      <c r="P22" s="59"/>
      <c r="Q22" s="58"/>
    </row>
    <row r="23" spans="1:17" x14ac:dyDescent="0.25">
      <c r="A23" s="2"/>
      <c r="B23" s="2"/>
      <c r="C23" s="20" t="s">
        <v>4</v>
      </c>
      <c r="D23" s="20"/>
      <c r="E23" s="20"/>
      <c r="F23" s="20"/>
      <c r="G23" s="101">
        <v>9</v>
      </c>
      <c r="H23" s="12"/>
      <c r="I23" s="12"/>
      <c r="J23" s="12"/>
      <c r="K23" s="12"/>
      <c r="L23" s="12"/>
      <c r="M23" s="12"/>
      <c r="N23" s="12"/>
      <c r="O23" s="12"/>
      <c r="P23" s="12"/>
    </row>
    <row r="24" spans="1:17" x14ac:dyDescent="0.25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25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25">
      <c r="A26" s="2"/>
      <c r="B26" s="2"/>
      <c r="C26" s="20" t="s">
        <v>36</v>
      </c>
      <c r="D26" s="20"/>
      <c r="E26" s="20"/>
      <c r="F26" s="7">
        <f>SUM(G26:P26)</f>
        <v>67</v>
      </c>
      <c r="G26" s="83">
        <v>1</v>
      </c>
      <c r="H26" s="83">
        <v>14</v>
      </c>
      <c r="I26" s="83">
        <v>14</v>
      </c>
      <c r="J26" s="83">
        <v>10</v>
      </c>
      <c r="K26" s="83">
        <v>9</v>
      </c>
      <c r="L26" s="83">
        <v>7</v>
      </c>
      <c r="M26" s="83">
        <v>6</v>
      </c>
      <c r="N26" s="83">
        <v>4</v>
      </c>
      <c r="O26" s="83">
        <v>2</v>
      </c>
      <c r="P26" s="84">
        <v>0</v>
      </c>
    </row>
    <row r="27" spans="1:17" x14ac:dyDescent="0.25">
      <c r="A27" s="2"/>
      <c r="B27" s="2"/>
      <c r="C27" s="20" t="s">
        <v>37</v>
      </c>
      <c r="D27" s="20"/>
      <c r="E27" s="20"/>
      <c r="F27" s="7">
        <f>SUM(G27:P27)</f>
        <v>57</v>
      </c>
      <c r="G27" s="83">
        <v>1</v>
      </c>
      <c r="H27" s="83">
        <v>0</v>
      </c>
      <c r="I27" s="83">
        <v>0</v>
      </c>
      <c r="J27" s="83">
        <v>4</v>
      </c>
      <c r="K27" s="83">
        <v>5</v>
      </c>
      <c r="L27" s="83">
        <v>7</v>
      </c>
      <c r="M27" s="83">
        <v>8</v>
      </c>
      <c r="N27" s="83">
        <v>10</v>
      </c>
      <c r="O27" s="83">
        <v>10</v>
      </c>
      <c r="P27" s="84">
        <v>12</v>
      </c>
    </row>
    <row r="28" spans="1:17" x14ac:dyDescent="0.25">
      <c r="A28" s="2"/>
      <c r="B28" s="2"/>
      <c r="C28" s="20" t="s">
        <v>101</v>
      </c>
      <c r="D28" s="20"/>
      <c r="E28" s="20"/>
      <c r="F28" s="7">
        <f>SUM(G28:P28)</f>
        <v>62.000000000000007</v>
      </c>
      <c r="G28" s="12">
        <f t="shared" ref="G28:P28" si="1">SUM(G41,G43,G45,G47,G49,G51,G53,G55,G57,G59,G61,G63,G65,G67,G69,G71,G73,G75,G77,G79,G81,G83,G85,G87,G89,G91)</f>
        <v>3.5999999999999996</v>
      </c>
      <c r="H28" s="12">
        <f t="shared" si="1"/>
        <v>8.1000000000000014</v>
      </c>
      <c r="I28" s="12">
        <f t="shared" si="1"/>
        <v>9.8500000000000014</v>
      </c>
      <c r="J28" s="12">
        <f t="shared" si="1"/>
        <v>8.9</v>
      </c>
      <c r="K28" s="12">
        <f t="shared" si="1"/>
        <v>8.15</v>
      </c>
      <c r="L28" s="12">
        <f t="shared" si="1"/>
        <v>7.7</v>
      </c>
      <c r="M28" s="12">
        <f t="shared" si="1"/>
        <v>7.4</v>
      </c>
      <c r="N28" s="12">
        <f t="shared" si="1"/>
        <v>5.2000000000000011</v>
      </c>
      <c r="O28" s="12">
        <f t="shared" si="1"/>
        <v>2.9000000000000004</v>
      </c>
      <c r="P28" s="12">
        <f t="shared" si="1"/>
        <v>0.2</v>
      </c>
    </row>
    <row r="29" spans="1:17" x14ac:dyDescent="0.25">
      <c r="A29" s="2"/>
      <c r="B29" s="2"/>
      <c r="C29" s="20" t="s">
        <v>104</v>
      </c>
      <c r="D29" s="20"/>
      <c r="E29" s="20"/>
      <c r="F29" s="20"/>
      <c r="G29" s="12">
        <f t="shared" ref="G29:P29" si="2">SUM(G42,G44,G46,G48,G50,G52,G54,G56,G58,G60,G62,G64,G66,G68,G70,G72,G74,G76,G78,G80,G82,G84,G86,G88,G90,G92)</f>
        <v>2.7</v>
      </c>
      <c r="H29" s="12">
        <f t="shared" si="2"/>
        <v>0</v>
      </c>
      <c r="I29" s="12">
        <f t="shared" si="2"/>
        <v>0</v>
      </c>
      <c r="J29" s="12">
        <f t="shared" si="2"/>
        <v>0</v>
      </c>
      <c r="K29" s="12">
        <f t="shared" si="2"/>
        <v>0</v>
      </c>
      <c r="L29" s="12">
        <f t="shared" si="2"/>
        <v>0</v>
      </c>
      <c r="M29" s="12">
        <f t="shared" si="2"/>
        <v>0</v>
      </c>
      <c r="N29" s="12">
        <f t="shared" si="2"/>
        <v>0</v>
      </c>
      <c r="O29" s="12">
        <f t="shared" si="2"/>
        <v>0</v>
      </c>
      <c r="P29" s="12">
        <f t="shared" si="2"/>
        <v>0</v>
      </c>
    </row>
    <row r="30" spans="1:17" x14ac:dyDescent="0.25">
      <c r="A30" s="2"/>
      <c r="B30" s="2"/>
      <c r="C30" s="20" t="s">
        <v>105</v>
      </c>
      <c r="D30" s="20"/>
      <c r="E30" s="20"/>
      <c r="F30" s="20"/>
      <c r="G30" s="12">
        <v>3</v>
      </c>
      <c r="H30" s="12"/>
      <c r="I30" s="12"/>
      <c r="J30" s="12"/>
      <c r="K30" s="12"/>
      <c r="L30" s="12"/>
      <c r="M30" s="12"/>
      <c r="N30" s="12"/>
      <c r="O30" s="12"/>
      <c r="P30" s="42"/>
    </row>
    <row r="31" spans="1:17" x14ac:dyDescent="0.25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25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25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25">
      <c r="A35" s="2"/>
      <c r="B35" s="2"/>
      <c r="C35" s="20" t="s">
        <v>97</v>
      </c>
      <c r="D35" s="20"/>
      <c r="E35" s="20"/>
      <c r="F35" s="7">
        <f>SUM(G35:P35)</f>
        <v>116.00000000000003</v>
      </c>
      <c r="G35" s="101">
        <f t="shared" ref="G35:M35" si="3">SUM(G6,G9,G12,G15,G18,G21,G28)</f>
        <v>20.100000000000001</v>
      </c>
      <c r="H35" s="101">
        <f t="shared" si="3"/>
        <v>12.600000000000001</v>
      </c>
      <c r="I35" s="101">
        <f t="shared" si="3"/>
        <v>14.350000000000001</v>
      </c>
      <c r="J35" s="101">
        <f t="shared" si="3"/>
        <v>13.4</v>
      </c>
      <c r="K35" s="101">
        <f t="shared" si="3"/>
        <v>12.65</v>
      </c>
      <c r="L35" s="101">
        <f t="shared" si="3"/>
        <v>12.2</v>
      </c>
      <c r="M35" s="101">
        <f t="shared" si="3"/>
        <v>11.9</v>
      </c>
      <c r="N35" s="101">
        <f t="shared" ref="N35:P35" si="4">SUM(N6,N9,N12,N19,N18,N19,N22,N28)</f>
        <v>9.2000000000000011</v>
      </c>
      <c r="O35" s="101">
        <f t="shared" si="4"/>
        <v>5.9</v>
      </c>
      <c r="P35" s="101">
        <f t="shared" si="4"/>
        <v>3.7</v>
      </c>
    </row>
    <row r="36" spans="1:16" x14ac:dyDescent="0.25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/>
      <c r="I36" s="62"/>
      <c r="J36" s="62"/>
      <c r="K36" s="62"/>
      <c r="L36" s="62"/>
      <c r="M36" s="50"/>
      <c r="N36" s="62"/>
      <c r="O36" s="50"/>
      <c r="P36" s="50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6" x14ac:dyDescent="0.25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25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25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2" si="5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25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25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5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25">
      <c r="A46" s="2"/>
      <c r="B46" s="2"/>
      <c r="C46" s="4" t="s">
        <v>65</v>
      </c>
      <c r="D46" s="49" t="s">
        <v>10</v>
      </c>
      <c r="E46" s="63"/>
      <c r="F46" s="2">
        <f t="shared" si="5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3" t="s">
        <v>64</v>
      </c>
      <c r="D47" s="37" t="s">
        <v>11</v>
      </c>
      <c r="E47" s="63">
        <v>4</v>
      </c>
      <c r="F47" s="2">
        <f t="shared" si="5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25">
      <c r="A48" s="2"/>
      <c r="B48" s="2"/>
      <c r="C48" s="2"/>
      <c r="D48" s="49" t="s">
        <v>12</v>
      </c>
      <c r="E48" s="63"/>
      <c r="F48" s="48">
        <f t="shared" si="5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5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25">
      <c r="A50" s="2"/>
      <c r="B50" s="2"/>
      <c r="C50" s="2" t="s">
        <v>66</v>
      </c>
      <c r="D50" s="37" t="s">
        <v>10</v>
      </c>
      <c r="E50" s="63"/>
      <c r="F50" s="48">
        <f t="shared" si="5"/>
        <v>0</v>
      </c>
      <c r="G50" s="48"/>
      <c r="H50" s="48"/>
      <c r="I50" s="48"/>
      <c r="J50" s="48"/>
      <c r="K50" s="48"/>
      <c r="L50" s="5"/>
      <c r="M50" s="48"/>
      <c r="N50" s="48"/>
      <c r="O50" s="48"/>
      <c r="P50" s="48"/>
    </row>
    <row r="51" spans="1:16" x14ac:dyDescent="0.25">
      <c r="A51" s="2"/>
      <c r="B51" s="2"/>
      <c r="C51" s="2"/>
      <c r="D51" s="37" t="s">
        <v>11</v>
      </c>
      <c r="E51" s="63">
        <v>2</v>
      </c>
      <c r="F51" s="2">
        <f t="shared" si="5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25">
      <c r="A52" s="2"/>
      <c r="B52" s="2"/>
      <c r="C52" s="2"/>
      <c r="D52" s="37" t="s">
        <v>12</v>
      </c>
      <c r="E52" s="63"/>
      <c r="F52" s="48">
        <f t="shared" si="5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5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25">
      <c r="A54" s="2"/>
      <c r="B54" s="2"/>
      <c r="C54" s="2" t="s">
        <v>15</v>
      </c>
      <c r="D54" s="37" t="s">
        <v>10</v>
      </c>
      <c r="E54" s="63"/>
      <c r="F54" s="48">
        <f t="shared" si="5"/>
        <v>0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2"/>
      <c r="B55" s="2"/>
      <c r="C55" s="2" t="s">
        <v>67</v>
      </c>
      <c r="D55" s="37" t="s">
        <v>11</v>
      </c>
      <c r="E55" s="63">
        <v>4</v>
      </c>
      <c r="F55" s="2">
        <f t="shared" si="5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25">
      <c r="A56" s="2"/>
      <c r="B56" s="2"/>
      <c r="C56" s="2"/>
      <c r="D56" s="37" t="s">
        <v>12</v>
      </c>
      <c r="E56" s="63"/>
      <c r="F56" s="48">
        <f t="shared" si="5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25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5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25">
      <c r="A58" s="2"/>
      <c r="B58" s="2"/>
      <c r="C58" s="2" t="s">
        <v>21</v>
      </c>
      <c r="D58" s="37" t="s">
        <v>10</v>
      </c>
      <c r="E58" s="63"/>
      <c r="F58" s="48">
        <f t="shared" si="5"/>
        <v>0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2"/>
      <c r="B59" s="2"/>
      <c r="C59" s="2" t="s">
        <v>20</v>
      </c>
      <c r="D59" s="37" t="s">
        <v>11</v>
      </c>
      <c r="E59" s="63">
        <v>2.5</v>
      </c>
      <c r="F59" s="2">
        <f t="shared" si="5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25">
      <c r="A60" s="2"/>
      <c r="B60" s="2"/>
      <c r="C60" s="2"/>
      <c r="D60" s="37" t="s">
        <v>12</v>
      </c>
      <c r="E60" s="63"/>
      <c r="F60" s="48">
        <f t="shared" si="5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25">
      <c r="A61" s="2">
        <v>6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25">
      <c r="A62" s="2"/>
      <c r="B62" s="2"/>
      <c r="C62" s="2" t="s">
        <v>68</v>
      </c>
      <c r="D62" s="37" t="s">
        <v>10</v>
      </c>
      <c r="E62" s="63"/>
      <c r="F62" s="48">
        <f t="shared" si="5"/>
        <v>0.3</v>
      </c>
      <c r="G62" s="48">
        <v>0.3</v>
      </c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2"/>
      <c r="B63" s="2"/>
      <c r="C63" s="2" t="s">
        <v>69</v>
      </c>
      <c r="D63" s="37" t="s">
        <v>11</v>
      </c>
      <c r="E63" s="63">
        <v>2</v>
      </c>
      <c r="F63" s="2">
        <f t="shared" si="5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25">
      <c r="A64" s="2"/>
      <c r="B64" s="2"/>
      <c r="C64" s="2"/>
      <c r="D64" s="37" t="s">
        <v>12</v>
      </c>
      <c r="E64" s="63"/>
      <c r="F64" s="48">
        <f t="shared" si="5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25">
      <c r="A65" s="2">
        <v>7</v>
      </c>
      <c r="B65" s="5" t="s">
        <v>55</v>
      </c>
      <c r="C65" s="2"/>
      <c r="D65" s="37" t="s">
        <v>9</v>
      </c>
      <c r="E65" s="63">
        <v>2.75</v>
      </c>
      <c r="F65" s="2">
        <f t="shared" si="5"/>
        <v>2.75</v>
      </c>
      <c r="G65" s="2">
        <v>0.7</v>
      </c>
      <c r="H65" s="2">
        <v>0.7</v>
      </c>
      <c r="I65" s="2">
        <v>0.65</v>
      </c>
      <c r="J65" s="2">
        <v>0.7</v>
      </c>
      <c r="K65" s="63"/>
      <c r="L65" s="5"/>
      <c r="M65" s="2"/>
      <c r="N65" s="2"/>
      <c r="O65" s="2"/>
      <c r="P65" s="2"/>
    </row>
    <row r="66" spans="1:16" x14ac:dyDescent="0.25">
      <c r="A66" s="2"/>
      <c r="B66" s="2"/>
      <c r="C66" s="2" t="s">
        <v>70</v>
      </c>
      <c r="D66" s="37" t="s">
        <v>10</v>
      </c>
      <c r="E66" s="63"/>
      <c r="F66" s="48">
        <f t="shared" si="5"/>
        <v>0.2</v>
      </c>
      <c r="G66" s="48">
        <v>0.2</v>
      </c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2"/>
      <c r="B67" s="2"/>
      <c r="C67" s="2" t="s">
        <v>16</v>
      </c>
      <c r="D67" s="37" t="s">
        <v>11</v>
      </c>
      <c r="E67" s="63">
        <v>1.25</v>
      </c>
      <c r="F67" s="2">
        <f t="shared" si="5"/>
        <v>1.25</v>
      </c>
      <c r="G67" s="2"/>
      <c r="H67" s="2"/>
      <c r="I67" s="2"/>
      <c r="J67" s="2"/>
      <c r="K67" s="2">
        <v>0.25</v>
      </c>
      <c r="L67" s="5">
        <v>0.2</v>
      </c>
      <c r="M67" s="2">
        <v>0.2</v>
      </c>
      <c r="N67" s="2">
        <v>0.2</v>
      </c>
      <c r="O67" s="2">
        <v>0.2</v>
      </c>
      <c r="P67" s="2">
        <v>0.2</v>
      </c>
    </row>
    <row r="68" spans="1:16" x14ac:dyDescent="0.25">
      <c r="A68" s="2"/>
      <c r="B68" s="2"/>
      <c r="C68" s="2"/>
      <c r="D68" s="37" t="s">
        <v>12</v>
      </c>
      <c r="E68" s="63"/>
      <c r="F68" s="2">
        <f t="shared" si="5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25">
      <c r="A69" s="2">
        <v>8</v>
      </c>
      <c r="B69" s="3" t="s">
        <v>56</v>
      </c>
      <c r="C69" s="2"/>
      <c r="D69" s="37" t="s">
        <v>9</v>
      </c>
      <c r="E69" s="63">
        <v>2.5</v>
      </c>
      <c r="F69" s="2">
        <f t="shared" si="5"/>
        <v>2.5</v>
      </c>
      <c r="G69" s="2">
        <v>0</v>
      </c>
      <c r="H69" s="2">
        <v>0.3</v>
      </c>
      <c r="I69" s="2">
        <v>1</v>
      </c>
      <c r="J69" s="2">
        <v>1.2</v>
      </c>
      <c r="K69" s="2"/>
      <c r="L69" s="5"/>
      <c r="M69" s="2"/>
      <c r="N69" s="2"/>
      <c r="O69" s="2"/>
      <c r="P69" s="2"/>
    </row>
    <row r="70" spans="1:16" x14ac:dyDescent="0.25">
      <c r="A70" s="2"/>
      <c r="B70" s="2"/>
      <c r="C70" s="2" t="s">
        <v>71</v>
      </c>
      <c r="D70" s="37" t="s">
        <v>10</v>
      </c>
      <c r="E70" s="63"/>
      <c r="F70" s="48">
        <f t="shared" si="5"/>
        <v>0</v>
      </c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2"/>
      <c r="B71" s="2"/>
      <c r="C71" s="2"/>
      <c r="D71" s="37" t="s">
        <v>11</v>
      </c>
      <c r="E71" s="63">
        <v>1.5</v>
      </c>
      <c r="F71" s="2">
        <f t="shared" si="5"/>
        <v>1.5</v>
      </c>
      <c r="G71" s="2"/>
      <c r="H71" s="2"/>
      <c r="I71" s="2"/>
      <c r="J71" s="2"/>
      <c r="K71" s="3">
        <v>0.2</v>
      </c>
      <c r="L71" s="64">
        <v>0.3</v>
      </c>
      <c r="M71" s="3">
        <v>0.4</v>
      </c>
      <c r="N71" s="3">
        <v>0.4</v>
      </c>
      <c r="O71" s="3">
        <v>0.2</v>
      </c>
      <c r="P71" s="2"/>
    </row>
    <row r="72" spans="1:16" x14ac:dyDescent="0.25">
      <c r="A72" s="2"/>
      <c r="B72" s="2"/>
      <c r="C72" s="2"/>
      <c r="D72" s="37" t="s">
        <v>12</v>
      </c>
      <c r="E72" s="63"/>
      <c r="F72" s="48">
        <f t="shared" si="5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25">
      <c r="A73" s="2">
        <v>9</v>
      </c>
      <c r="B73" s="3" t="s">
        <v>57</v>
      </c>
      <c r="C73" s="2"/>
      <c r="D73" s="37" t="s">
        <v>9</v>
      </c>
      <c r="E73" s="63">
        <v>2</v>
      </c>
      <c r="F73" s="2">
        <f t="shared" si="5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25">
      <c r="A74" s="2"/>
      <c r="B74" s="2"/>
      <c r="C74" s="2" t="s">
        <v>72</v>
      </c>
      <c r="D74" s="37" t="s">
        <v>10</v>
      </c>
      <c r="E74" s="63"/>
      <c r="F74" s="48">
        <f t="shared" si="5"/>
        <v>0</v>
      </c>
      <c r="G74" s="48"/>
      <c r="H74" s="48"/>
      <c r="I74" s="48"/>
      <c r="J74" s="48"/>
      <c r="K74" s="48"/>
      <c r="L74" s="5"/>
      <c r="M74" s="48"/>
      <c r="N74" s="48"/>
      <c r="O74" s="48"/>
      <c r="P74" s="48"/>
    </row>
    <row r="75" spans="1:16" x14ac:dyDescent="0.25">
      <c r="A75" s="2"/>
      <c r="B75" s="2"/>
      <c r="C75" s="2" t="s">
        <v>73</v>
      </c>
      <c r="D75" s="37" t="s">
        <v>11</v>
      </c>
      <c r="E75" s="63">
        <v>2</v>
      </c>
      <c r="F75" s="2">
        <f t="shared" si="5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25">
      <c r="A76" s="2"/>
      <c r="B76" s="2"/>
      <c r="C76" s="2"/>
      <c r="D76" s="37" t="s">
        <v>12</v>
      </c>
      <c r="E76" s="63"/>
      <c r="F76" s="48">
        <f t="shared" si="5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2">
        <v>10</v>
      </c>
      <c r="B77" s="5" t="s">
        <v>60</v>
      </c>
      <c r="C77" s="2"/>
      <c r="D77" s="37" t="s">
        <v>9</v>
      </c>
      <c r="E77" s="63">
        <v>0</v>
      </c>
      <c r="F77" s="2">
        <f t="shared" si="5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25">
      <c r="A78" s="2"/>
      <c r="B78" s="2"/>
      <c r="C78" s="2" t="s">
        <v>18</v>
      </c>
      <c r="D78" s="37" t="s">
        <v>10</v>
      </c>
      <c r="E78" s="63"/>
      <c r="F78" s="2">
        <f t="shared" si="5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25">
      <c r="A79" s="2"/>
      <c r="B79" s="2"/>
      <c r="C79" s="2" t="s">
        <v>79</v>
      </c>
      <c r="D79" s="37" t="s">
        <v>11</v>
      </c>
      <c r="E79" s="63">
        <v>4</v>
      </c>
      <c r="F79" s="2">
        <f t="shared" si="5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25">
      <c r="A80" s="2"/>
      <c r="B80" s="2"/>
      <c r="C80" s="2"/>
      <c r="D80" s="37" t="s">
        <v>12</v>
      </c>
      <c r="E80" s="63"/>
      <c r="F80" s="48">
        <f t="shared" si="5"/>
        <v>0.6</v>
      </c>
      <c r="G80" s="48">
        <v>0.6</v>
      </c>
      <c r="H80" s="48"/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2">
        <v>11</v>
      </c>
      <c r="B81" s="64" t="s">
        <v>61</v>
      </c>
      <c r="C81" s="2"/>
      <c r="D81" s="37" t="s">
        <v>9</v>
      </c>
      <c r="E81" s="63">
        <v>0</v>
      </c>
      <c r="F81" s="2">
        <f t="shared" si="5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25">
      <c r="A82" s="2"/>
      <c r="B82" s="2"/>
      <c r="C82" s="2" t="s">
        <v>17</v>
      </c>
      <c r="D82" s="37" t="s">
        <v>10</v>
      </c>
      <c r="E82" s="63"/>
      <c r="F82" s="48">
        <f t="shared" si="5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25">
      <c r="A83" s="2"/>
      <c r="B83" s="2"/>
      <c r="C83" s="2" t="s">
        <v>80</v>
      </c>
      <c r="D83" s="37" t="s">
        <v>11</v>
      </c>
      <c r="E83" s="63">
        <v>5</v>
      </c>
      <c r="F83" s="2">
        <f t="shared" si="5"/>
        <v>5</v>
      </c>
      <c r="G83" s="3">
        <v>0.4</v>
      </c>
      <c r="H83" s="3">
        <v>1</v>
      </c>
      <c r="I83" s="3">
        <v>0.6</v>
      </c>
      <c r="J83" s="3">
        <v>0.2</v>
      </c>
      <c r="K83" s="86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25">
      <c r="A84" s="2"/>
      <c r="B84" s="2"/>
      <c r="C84" s="2"/>
      <c r="D84" s="37" t="s">
        <v>12</v>
      </c>
      <c r="E84" s="63"/>
      <c r="F84" s="48">
        <f t="shared" si="5"/>
        <v>0.1</v>
      </c>
      <c r="G84" s="48">
        <v>0.1</v>
      </c>
      <c r="H84" s="48"/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2">
        <v>12</v>
      </c>
      <c r="B85" s="5" t="s">
        <v>62</v>
      </c>
      <c r="C85" s="2"/>
      <c r="D85" s="37" t="s">
        <v>9</v>
      </c>
      <c r="E85" s="86">
        <v>0</v>
      </c>
      <c r="F85" s="3">
        <f t="shared" si="5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25">
      <c r="A86" s="2"/>
      <c r="B86" s="2"/>
      <c r="C86" s="2" t="s">
        <v>19</v>
      </c>
      <c r="D86" s="37" t="s">
        <v>10</v>
      </c>
      <c r="E86" s="86"/>
      <c r="F86" s="3">
        <f t="shared" si="5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25">
      <c r="A87" s="2"/>
      <c r="B87" s="2"/>
      <c r="C87" s="2"/>
      <c r="D87" s="37" t="s">
        <v>11</v>
      </c>
      <c r="E87" s="63">
        <v>2</v>
      </c>
      <c r="F87" s="2">
        <f t="shared" si="5"/>
        <v>2</v>
      </c>
      <c r="G87" s="2">
        <v>0.4</v>
      </c>
      <c r="H87" s="2">
        <v>0.4</v>
      </c>
      <c r="I87" s="2">
        <v>0.4</v>
      </c>
      <c r="J87" s="2"/>
      <c r="K87" s="2">
        <v>0.4</v>
      </c>
      <c r="L87" s="5">
        <v>0.4</v>
      </c>
      <c r="M87" s="2"/>
      <c r="N87" s="2"/>
      <c r="O87" s="2"/>
      <c r="P87" s="2"/>
    </row>
    <row r="88" spans="1:16" x14ac:dyDescent="0.25">
      <c r="A88" s="2"/>
      <c r="B88" s="2"/>
      <c r="C88" s="2"/>
      <c r="D88" s="37" t="s">
        <v>12</v>
      </c>
      <c r="E88" s="63"/>
      <c r="F88" s="48">
        <f t="shared" si="5"/>
        <v>0.2</v>
      </c>
      <c r="G88" s="48">
        <v>0.2</v>
      </c>
      <c r="H88" s="48"/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2">
        <v>13</v>
      </c>
      <c r="B89" s="2" t="s">
        <v>63</v>
      </c>
      <c r="C89" s="2"/>
      <c r="D89" s="37" t="s">
        <v>9</v>
      </c>
      <c r="E89" s="63">
        <v>0</v>
      </c>
      <c r="F89" s="2">
        <f t="shared" si="5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25">
      <c r="A90" s="2"/>
      <c r="B90" s="2"/>
      <c r="C90" s="2" t="s">
        <v>74</v>
      </c>
      <c r="D90" s="37" t="s">
        <v>10</v>
      </c>
      <c r="E90" s="63"/>
      <c r="F90" s="48">
        <f t="shared" si="5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25">
      <c r="A91" s="2"/>
      <c r="B91" s="2"/>
      <c r="C91" s="2"/>
      <c r="D91" s="37" t="s">
        <v>11</v>
      </c>
      <c r="E91" s="63">
        <v>2</v>
      </c>
      <c r="F91" s="2">
        <f t="shared" si="5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25">
      <c r="A92" s="2"/>
      <c r="B92" s="2"/>
      <c r="C92" s="2"/>
      <c r="D92" s="37" t="s">
        <v>12</v>
      </c>
      <c r="E92" s="2"/>
      <c r="F92" s="48">
        <f t="shared" si="5"/>
        <v>0.3</v>
      </c>
      <c r="G92" s="48">
        <v>0.3</v>
      </c>
      <c r="H92" s="48"/>
      <c r="I92" s="48"/>
      <c r="J92" s="48"/>
      <c r="K92" s="48"/>
      <c r="L92" s="48"/>
      <c r="M92" s="48"/>
      <c r="N92" s="48"/>
      <c r="O92" s="48"/>
      <c r="P92" s="48"/>
    </row>
    <row r="93" spans="1:16" x14ac:dyDescent="0.25">
      <c r="A93" s="2">
        <v>14</v>
      </c>
      <c r="B93" s="48" t="s">
        <v>111</v>
      </c>
      <c r="C93" s="2"/>
      <c r="D93" s="37" t="s">
        <v>9</v>
      </c>
      <c r="E93" s="48">
        <v>3</v>
      </c>
      <c r="F93" s="48"/>
      <c r="G93" s="48"/>
      <c r="H93" s="48">
        <v>0.25</v>
      </c>
      <c r="I93" s="48"/>
      <c r="J93" s="48"/>
      <c r="K93" s="48"/>
      <c r="L93" s="48"/>
      <c r="M93" s="48"/>
      <c r="N93" s="48"/>
      <c r="O93" s="48"/>
      <c r="P93" s="48"/>
    </row>
    <row r="94" spans="1:16" x14ac:dyDescent="0.25">
      <c r="A94" s="2"/>
      <c r="B94" s="2"/>
      <c r="C94" s="2" t="s">
        <v>112</v>
      </c>
      <c r="D94" s="37" t="s">
        <v>10</v>
      </c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</row>
    <row r="95" spans="1:16" x14ac:dyDescent="0.25">
      <c r="A95" s="2"/>
      <c r="B95" s="2"/>
      <c r="C95" s="2"/>
      <c r="D95" s="37" t="s">
        <v>11</v>
      </c>
      <c r="E95" s="48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2"/>
      <c r="B96" s="2"/>
      <c r="C96" s="2"/>
      <c r="D96" s="37" t="s">
        <v>12</v>
      </c>
      <c r="E96" s="2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7" x14ac:dyDescent="0.25">
      <c r="A97" s="93" t="s">
        <v>92</v>
      </c>
      <c r="B97" s="94"/>
      <c r="C97" s="95"/>
      <c r="D97" s="96" t="s">
        <v>9</v>
      </c>
      <c r="E97" s="88">
        <v>62</v>
      </c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1:17" x14ac:dyDescent="0.25">
      <c r="A98" s="99"/>
      <c r="B98" s="86"/>
      <c r="C98" s="100"/>
      <c r="D98" s="49" t="s">
        <v>102</v>
      </c>
      <c r="E98" s="3"/>
      <c r="F98" s="3"/>
      <c r="G98" s="3">
        <f>G27</f>
        <v>1</v>
      </c>
      <c r="H98" s="3">
        <f t="shared" ref="H98:P98" si="6">H27</f>
        <v>0</v>
      </c>
      <c r="I98" s="3">
        <f t="shared" si="6"/>
        <v>0</v>
      </c>
      <c r="J98" s="3">
        <f t="shared" si="6"/>
        <v>4</v>
      </c>
      <c r="K98" s="3">
        <f t="shared" si="6"/>
        <v>5</v>
      </c>
      <c r="L98" s="3">
        <f t="shared" si="6"/>
        <v>7</v>
      </c>
      <c r="M98" s="3">
        <f t="shared" si="6"/>
        <v>8</v>
      </c>
      <c r="N98" s="3">
        <f t="shared" si="6"/>
        <v>10</v>
      </c>
      <c r="O98" s="3">
        <f t="shared" si="6"/>
        <v>10</v>
      </c>
      <c r="P98" s="3">
        <f t="shared" si="6"/>
        <v>12</v>
      </c>
    </row>
    <row r="99" spans="1:17" x14ac:dyDescent="0.25">
      <c r="A99" s="99"/>
      <c r="B99" s="86"/>
      <c r="C99" s="100"/>
      <c r="D99" s="49" t="s">
        <v>103</v>
      </c>
      <c r="E99" s="3"/>
      <c r="F99" s="3"/>
      <c r="G99" s="106">
        <v>3</v>
      </c>
      <c r="H99" s="3"/>
      <c r="I99" s="3"/>
      <c r="J99" s="3"/>
      <c r="K99" s="3"/>
      <c r="L99" s="3"/>
      <c r="M99" s="3"/>
      <c r="N99" s="3"/>
      <c r="O99" s="3"/>
      <c r="P99" s="3"/>
    </row>
    <row r="100" spans="1:17" x14ac:dyDescent="0.25">
      <c r="A100" s="102"/>
      <c r="B100" s="103"/>
      <c r="C100" s="104"/>
      <c r="D100" s="49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3"/>
    </row>
    <row r="101" spans="1:17" x14ac:dyDescent="0.25">
      <c r="A101" s="102"/>
      <c r="B101" s="103"/>
      <c r="C101" s="104"/>
      <c r="D101" s="49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3"/>
    </row>
    <row r="102" spans="1:17" x14ac:dyDescent="0.25">
      <c r="A102" s="57"/>
      <c r="B102" s="57"/>
      <c r="C102" s="54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2"/>
    </row>
    <row r="103" spans="1:17" ht="42" customHeight="1" x14ac:dyDescent="0.25">
      <c r="A103" s="2"/>
      <c r="B103" s="2"/>
      <c r="C103" s="51"/>
      <c r="D103" s="97" t="s">
        <v>31</v>
      </c>
      <c r="E103" s="97" t="s">
        <v>94</v>
      </c>
      <c r="F103" s="97" t="s">
        <v>95</v>
      </c>
      <c r="G103" s="56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25">
      <c r="A104" s="2"/>
      <c r="B104" s="2"/>
      <c r="C104" s="51" t="s">
        <v>88</v>
      </c>
      <c r="D104" s="2"/>
      <c r="E104" s="2">
        <f>SUM(E41,E45,E49,E53,E57,E61,E65,E69,E73,E77,E81,E85,E89,E97)</f>
        <v>87.75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25">
      <c r="A105" s="2"/>
      <c r="B105" s="2"/>
      <c r="C105" s="51" t="s">
        <v>89</v>
      </c>
      <c r="D105" s="2"/>
      <c r="E105" s="2">
        <f>SUM(E43,E47,E51,E55,E59,E63,E67,E71,E75,E79,E83,E87,E91)</f>
        <v>36.25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25">
      <c r="A106" s="2"/>
      <c r="B106" s="2"/>
      <c r="C106" s="51" t="s">
        <v>90</v>
      </c>
      <c r="D106" s="2"/>
      <c r="E106" s="2">
        <f>SUM(E104:E105)</f>
        <v>124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8" spans="1:17" ht="55.2" x14ac:dyDescent="0.25">
      <c r="A108" s="35"/>
      <c r="B108" s="35"/>
      <c r="C108" s="35" t="s">
        <v>24</v>
      </c>
      <c r="D108" s="35" t="s">
        <v>22</v>
      </c>
      <c r="E108" s="36" t="s">
        <v>8</v>
      </c>
      <c r="F108" s="36"/>
      <c r="G108" s="31" t="s">
        <v>33</v>
      </c>
      <c r="H108" s="32" t="s">
        <v>34</v>
      </c>
      <c r="I108" s="31" t="s">
        <v>35</v>
      </c>
      <c r="J108" s="32" t="s">
        <v>81</v>
      </c>
      <c r="K108" s="33" t="s">
        <v>82</v>
      </c>
      <c r="L108" s="33" t="s">
        <v>83</v>
      </c>
      <c r="M108" s="33" t="s">
        <v>84</v>
      </c>
      <c r="N108" s="33" t="s">
        <v>85</v>
      </c>
      <c r="O108" s="34" t="s">
        <v>86</v>
      </c>
      <c r="P108" s="39" t="s">
        <v>87</v>
      </c>
      <c r="Q108" s="68" t="s">
        <v>32</v>
      </c>
    </row>
    <row r="109" spans="1:17" ht="33.6" customHeight="1" x14ac:dyDescent="0.25">
      <c r="A109" s="2">
        <v>1</v>
      </c>
      <c r="B109" s="2" t="s">
        <v>49</v>
      </c>
      <c r="C109" s="4" t="s">
        <v>40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9.2" customHeight="1" x14ac:dyDescent="0.25">
      <c r="A110" s="2">
        <v>2</v>
      </c>
      <c r="B110" s="2" t="s">
        <v>50</v>
      </c>
      <c r="C110" s="4" t="s">
        <v>41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0.399999999999999" customHeight="1" x14ac:dyDescent="0.25">
      <c r="A111" s="2">
        <v>3</v>
      </c>
      <c r="B111" s="2" t="s">
        <v>51</v>
      </c>
      <c r="C111" s="4" t="s">
        <v>42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7.399999999999999" customHeight="1" x14ac:dyDescent="0.25">
      <c r="A112" s="2">
        <v>4</v>
      </c>
      <c r="B112" s="2" t="s">
        <v>52</v>
      </c>
      <c r="C112" s="4" t="s">
        <v>43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6.95" customHeight="1" x14ac:dyDescent="0.25">
      <c r="A113" s="2">
        <v>5</v>
      </c>
      <c r="B113" s="2" t="s">
        <v>53</v>
      </c>
      <c r="C113" s="4" t="s">
        <v>44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7.399999999999999" customHeight="1" x14ac:dyDescent="0.25">
      <c r="A114" s="2">
        <v>6</v>
      </c>
      <c r="B114" s="2" t="s">
        <v>54</v>
      </c>
      <c r="C114" s="4" t="s">
        <v>45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0.399999999999999" customHeight="1" x14ac:dyDescent="0.25">
      <c r="A115" s="2">
        <v>7</v>
      </c>
      <c r="B115" s="2" t="s">
        <v>55</v>
      </c>
      <c r="C115" s="4" t="s">
        <v>46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9.2" customHeight="1" x14ac:dyDescent="0.25">
      <c r="A116" s="2">
        <v>8</v>
      </c>
      <c r="B116" s="2" t="s">
        <v>56</v>
      </c>
      <c r="C116" s="4" t="s">
        <v>47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0.399999999999999" customHeight="1" x14ac:dyDescent="0.25">
      <c r="A117" s="2">
        <v>9</v>
      </c>
      <c r="B117" s="2" t="s">
        <v>57</v>
      </c>
      <c r="C117" s="4" t="s">
        <v>48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>
        <v>10</v>
      </c>
      <c r="B118" s="2" t="s">
        <v>60</v>
      </c>
      <c r="C118" s="4" t="s">
        <v>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8.95" customHeight="1" x14ac:dyDescent="0.25">
      <c r="A119" s="2">
        <v>11</v>
      </c>
      <c r="B119" s="2" t="s">
        <v>61</v>
      </c>
      <c r="C119" s="4" t="s">
        <v>58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>
        <v>12</v>
      </c>
      <c r="B120" s="2" t="s">
        <v>62</v>
      </c>
      <c r="C120" s="4" t="s">
        <v>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.2" customHeight="1" x14ac:dyDescent="0.25">
      <c r="A121" s="2">
        <v>13</v>
      </c>
      <c r="B121" s="2" t="s">
        <v>63</v>
      </c>
      <c r="C121" s="4" t="s">
        <v>59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3" t="s">
        <v>30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B123" s="66"/>
    </row>
    <row r="124" spans="1:17" ht="55.2" x14ac:dyDescent="0.25">
      <c r="C124" s="53" t="s">
        <v>76</v>
      </c>
      <c r="D124" s="53"/>
      <c r="E124" s="36" t="s">
        <v>8</v>
      </c>
      <c r="F124" s="36"/>
      <c r="G124" s="31" t="s">
        <v>33</v>
      </c>
      <c r="H124" s="32" t="s">
        <v>34</v>
      </c>
      <c r="I124" s="31" t="s">
        <v>35</v>
      </c>
      <c r="J124" s="32" t="s">
        <v>81</v>
      </c>
      <c r="K124" s="33" t="s">
        <v>82</v>
      </c>
      <c r="L124" s="33" t="s">
        <v>83</v>
      </c>
      <c r="M124" s="33" t="s">
        <v>84</v>
      </c>
      <c r="N124" s="33" t="s">
        <v>85</v>
      </c>
      <c r="O124" s="34" t="s">
        <v>86</v>
      </c>
      <c r="P124" s="39" t="s">
        <v>87</v>
      </c>
      <c r="Q124" s="52" t="s">
        <v>25</v>
      </c>
    </row>
    <row r="125" spans="1:17" x14ac:dyDescent="0.25">
      <c r="A125" s="2">
        <v>1</v>
      </c>
      <c r="B125" s="2" t="s">
        <v>77</v>
      </c>
      <c r="C125" s="2" t="s">
        <v>107</v>
      </c>
      <c r="D125" s="37" t="s">
        <v>9</v>
      </c>
      <c r="E125" s="2">
        <v>1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2" t="s">
        <v>26</v>
      </c>
      <c r="D126" s="37" t="s">
        <v>10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/>
      <c r="B127" s="2"/>
      <c r="C127" s="2"/>
      <c r="D127" s="37" t="s">
        <v>11</v>
      </c>
      <c r="E127" s="2">
        <v>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/>
      <c r="D128" s="37" t="s">
        <v>12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>
        <v>2</v>
      </c>
      <c r="B129" s="2" t="s">
        <v>108</v>
      </c>
      <c r="C129" s="2" t="s">
        <v>106</v>
      </c>
      <c r="D129" s="37" t="s">
        <v>9</v>
      </c>
      <c r="E129" s="2">
        <v>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37" t="s">
        <v>10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/>
      <c r="B131" s="2"/>
      <c r="C131" s="2"/>
      <c r="D131" s="37" t="s">
        <v>11</v>
      </c>
      <c r="E131" s="2">
        <v>5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37" t="s">
        <v>12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>
        <v>3</v>
      </c>
      <c r="B133" s="2" t="s">
        <v>110</v>
      </c>
      <c r="C133" s="2" t="s">
        <v>109</v>
      </c>
      <c r="D133" s="37" t="s">
        <v>9</v>
      </c>
      <c r="E133" s="2">
        <v>28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37" t="s">
        <v>10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/>
      <c r="B135" s="2"/>
      <c r="C135" s="2"/>
      <c r="D135" s="37" t="s">
        <v>11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37" t="s">
        <v>12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>
        <v>4</v>
      </c>
      <c r="B137" s="2"/>
      <c r="C137" s="2"/>
      <c r="D137" s="37" t="s">
        <v>9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37" t="s">
        <v>10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/>
      <c r="B139" s="2"/>
      <c r="C139" s="2"/>
      <c r="D139" s="37" t="s">
        <v>11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37" t="s">
        <v>12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>
        <v>5</v>
      </c>
      <c r="B141" s="2"/>
      <c r="C141" s="2"/>
      <c r="D141" s="37" t="s">
        <v>9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37" t="s">
        <v>10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2"/>
      <c r="C143" s="2"/>
      <c r="D143" s="37" t="s">
        <v>11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37" t="s">
        <v>12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>
        <v>6</v>
      </c>
      <c r="B145" s="2"/>
      <c r="C145" s="2"/>
      <c r="D145" s="37" t="s">
        <v>9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37" t="s">
        <v>10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/>
      <c r="B147" s="2"/>
      <c r="C147" s="2"/>
      <c r="D147" s="37" t="s">
        <v>11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/>
      <c r="B148" s="2"/>
      <c r="C148" s="2"/>
      <c r="D148" s="37" t="s">
        <v>12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>
        <v>7</v>
      </c>
      <c r="B149" s="2"/>
      <c r="C149" s="2"/>
      <c r="D149" s="37" t="s">
        <v>9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37" t="s">
        <v>10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/>
      <c r="B151" s="2"/>
      <c r="C151" s="2"/>
      <c r="D151" s="37" t="s">
        <v>11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"/>
      <c r="B152" s="2"/>
      <c r="C152" s="2"/>
      <c r="D152" s="37" t="s">
        <v>12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>
        <v>8</v>
      </c>
      <c r="B153" s="2"/>
      <c r="C153" s="2"/>
      <c r="D153" s="37" t="s">
        <v>9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2"/>
      <c r="D154" s="37" t="s">
        <v>10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/>
      <c r="B155" s="2"/>
      <c r="C155" s="2"/>
      <c r="D155" s="37" t="s">
        <v>11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2"/>
      <c r="B156" s="2"/>
      <c r="C156" s="2"/>
      <c r="D156" s="37" t="s">
        <v>12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0557-C828-4587-B68C-22EE7781F6D0}">
  <dimension ref="A1:Q158"/>
  <sheetViews>
    <sheetView workbookViewId="0">
      <selection sqref="A1:XFD1048576"/>
    </sheetView>
  </sheetViews>
  <sheetFormatPr defaultColWidth="8.88671875" defaultRowHeight="13.8" x14ac:dyDescent="0.25"/>
  <cols>
    <col min="1" max="2" width="8.88671875" style="1"/>
    <col min="3" max="3" width="32.109375" style="1" customWidth="1"/>
    <col min="4" max="4" width="20.109375" style="1" customWidth="1"/>
    <col min="5" max="16" width="8.88671875" style="1"/>
    <col min="17" max="17" width="14.6640625" style="1" bestFit="1" customWidth="1"/>
    <col min="18" max="16384" width="8.88671875" style="1"/>
  </cols>
  <sheetData>
    <row r="1" spans="1:16" ht="15.6" x14ac:dyDescent="0.25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25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2" x14ac:dyDescent="0.25">
      <c r="A3" s="2"/>
      <c r="B3" s="2"/>
      <c r="C3" s="35" t="s">
        <v>29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66" x14ac:dyDescent="0.25">
      <c r="A4" s="2"/>
      <c r="B4" s="2"/>
      <c r="C4" s="6"/>
      <c r="D4" s="7"/>
      <c r="E4" s="87" t="s">
        <v>2</v>
      </c>
      <c r="F4" s="87">
        <f>SUM(G4:P4)</f>
        <v>186.5</v>
      </c>
      <c r="G4" s="61">
        <f>SUM(G6,G9,G12,G18,G21,G25)</f>
        <v>18.5</v>
      </c>
      <c r="H4" s="61">
        <f t="shared" ref="H4:P4" si="0">SUM(H6,H9,H12,H19,H18,H19,H21,H25)</f>
        <v>27.5</v>
      </c>
      <c r="I4" s="61">
        <f t="shared" si="0"/>
        <v>18.5</v>
      </c>
      <c r="J4" s="61">
        <f t="shared" si="0"/>
        <v>18.5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25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25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25">
      <c r="A7" s="2"/>
      <c r="B7" s="2"/>
      <c r="C7" s="11" t="s">
        <v>4</v>
      </c>
      <c r="D7" s="7"/>
      <c r="E7" s="7"/>
      <c r="F7" s="7"/>
      <c r="G7" s="62">
        <v>1</v>
      </c>
      <c r="H7" s="62">
        <v>1</v>
      </c>
      <c r="I7" s="62"/>
      <c r="J7" s="62"/>
      <c r="K7" s="67"/>
      <c r="L7" s="67"/>
      <c r="M7" s="8"/>
      <c r="N7" s="8"/>
      <c r="O7" s="8"/>
      <c r="P7" s="40"/>
    </row>
    <row r="8" spans="1:16" x14ac:dyDescent="0.25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25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25">
      <c r="A10" s="2"/>
      <c r="B10" s="2"/>
      <c r="C10" s="11" t="s">
        <v>4</v>
      </c>
      <c r="D10" s="11"/>
      <c r="E10" s="11"/>
      <c r="F10" s="11"/>
      <c r="G10" s="12">
        <v>1</v>
      </c>
      <c r="H10" s="12">
        <v>0.5</v>
      </c>
      <c r="I10" s="12"/>
      <c r="J10" s="13"/>
      <c r="K10" s="12"/>
      <c r="L10" s="12"/>
      <c r="M10" s="12"/>
      <c r="N10" s="12"/>
      <c r="O10" s="12"/>
      <c r="P10" s="42"/>
    </row>
    <row r="11" spans="1:16" x14ac:dyDescent="0.25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25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25">
      <c r="A13" s="2"/>
      <c r="B13" s="2"/>
      <c r="C13" s="11" t="s">
        <v>4</v>
      </c>
      <c r="D13" s="11"/>
      <c r="E13" s="11"/>
      <c r="F13" s="11"/>
      <c r="G13" s="12">
        <v>1</v>
      </c>
      <c r="H13" s="12">
        <v>3</v>
      </c>
      <c r="I13" s="12"/>
      <c r="J13" s="13"/>
      <c r="K13" s="12"/>
      <c r="L13" s="12"/>
      <c r="M13" s="12"/>
      <c r="N13" s="12"/>
      <c r="O13" s="12"/>
      <c r="P13" s="42"/>
    </row>
    <row r="14" spans="1:16" x14ac:dyDescent="0.25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25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25">
      <c r="A16" s="2"/>
      <c r="B16" s="2"/>
      <c r="C16" s="11" t="s">
        <v>4</v>
      </c>
      <c r="D16" s="11"/>
      <c r="E16" s="11"/>
      <c r="F16" s="11"/>
      <c r="G16" s="12">
        <v>0</v>
      </c>
      <c r="H16" s="12">
        <v>0.3</v>
      </c>
      <c r="I16" s="12"/>
      <c r="J16" s="13"/>
      <c r="K16" s="12"/>
      <c r="L16" s="12"/>
      <c r="M16" s="12"/>
      <c r="N16" s="12"/>
      <c r="O16" s="12"/>
      <c r="P16" s="42"/>
    </row>
    <row r="17" spans="1:17" x14ac:dyDescent="0.25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25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25">
      <c r="A19" s="2"/>
      <c r="B19" s="2"/>
      <c r="C19" s="11" t="s">
        <v>4</v>
      </c>
      <c r="D19" s="11"/>
      <c r="E19" s="11"/>
      <c r="F19" s="11"/>
      <c r="G19" s="24">
        <v>1</v>
      </c>
      <c r="H19" s="12">
        <v>4.5</v>
      </c>
      <c r="I19" s="12"/>
      <c r="J19" s="13"/>
      <c r="K19" s="12"/>
      <c r="L19" s="12"/>
      <c r="M19" s="12"/>
      <c r="N19" s="12"/>
      <c r="O19" s="12"/>
      <c r="P19" s="42"/>
    </row>
    <row r="20" spans="1:17" x14ac:dyDescent="0.25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25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25">
      <c r="A22" s="2"/>
      <c r="B22" s="2"/>
      <c r="C22" s="20" t="s">
        <v>28</v>
      </c>
      <c r="D22" s="20"/>
      <c r="E22" s="20"/>
      <c r="F22" s="20"/>
      <c r="G22" s="59">
        <v>8.25</v>
      </c>
      <c r="H22" s="59">
        <v>1</v>
      </c>
      <c r="I22" s="59"/>
      <c r="J22" s="59"/>
      <c r="K22" s="59"/>
      <c r="L22" s="59"/>
      <c r="M22" s="59"/>
      <c r="N22" s="59"/>
      <c r="O22" s="59"/>
      <c r="P22" s="59"/>
      <c r="Q22" s="58"/>
    </row>
    <row r="23" spans="1:17" x14ac:dyDescent="0.25">
      <c r="A23" s="2"/>
      <c r="B23" s="2"/>
      <c r="C23" s="20" t="s">
        <v>4</v>
      </c>
      <c r="D23" s="20"/>
      <c r="E23" s="20"/>
      <c r="F23" s="20"/>
      <c r="G23" s="101">
        <v>9</v>
      </c>
      <c r="H23" s="12">
        <v>1</v>
      </c>
      <c r="I23" s="12"/>
      <c r="J23" s="12"/>
      <c r="K23" s="12"/>
      <c r="L23" s="12"/>
      <c r="M23" s="12"/>
      <c r="N23" s="12"/>
      <c r="O23" s="12"/>
      <c r="P23" s="12"/>
    </row>
    <row r="24" spans="1:17" x14ac:dyDescent="0.25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25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25">
      <c r="A26" s="2"/>
      <c r="B26" s="2"/>
      <c r="C26" s="20" t="s">
        <v>36</v>
      </c>
      <c r="D26" s="20"/>
      <c r="E26" s="20"/>
      <c r="F26" s="7">
        <f>SUM(G26:P26)</f>
        <v>67</v>
      </c>
      <c r="G26" s="83">
        <v>1</v>
      </c>
      <c r="H26" s="83">
        <v>14</v>
      </c>
      <c r="I26" s="83">
        <v>14</v>
      </c>
      <c r="J26" s="83">
        <v>10</v>
      </c>
      <c r="K26" s="83">
        <v>9</v>
      </c>
      <c r="L26" s="83">
        <v>7</v>
      </c>
      <c r="M26" s="83">
        <v>6</v>
      </c>
      <c r="N26" s="83">
        <v>4</v>
      </c>
      <c r="O26" s="83">
        <v>2</v>
      </c>
      <c r="P26" s="84">
        <v>0</v>
      </c>
    </row>
    <row r="27" spans="1:17" x14ac:dyDescent="0.25">
      <c r="A27" s="2"/>
      <c r="B27" s="2"/>
      <c r="C27" s="20" t="s">
        <v>37</v>
      </c>
      <c r="D27" s="20"/>
      <c r="E27" s="20"/>
      <c r="F27" s="7">
        <f>SUM(G27:P27)</f>
        <v>57</v>
      </c>
      <c r="G27" s="83">
        <v>1</v>
      </c>
      <c r="H27" s="83">
        <v>0</v>
      </c>
      <c r="I27" s="83">
        <v>0</v>
      </c>
      <c r="J27" s="83">
        <v>4</v>
      </c>
      <c r="K27" s="83">
        <v>5</v>
      </c>
      <c r="L27" s="83">
        <v>7</v>
      </c>
      <c r="M27" s="83">
        <v>8</v>
      </c>
      <c r="N27" s="83">
        <v>10</v>
      </c>
      <c r="O27" s="83">
        <v>10</v>
      </c>
      <c r="P27" s="84">
        <v>12</v>
      </c>
    </row>
    <row r="28" spans="1:17" x14ac:dyDescent="0.25">
      <c r="A28" s="2"/>
      <c r="B28" s="2"/>
      <c r="C28" s="20" t="s">
        <v>101</v>
      </c>
      <c r="D28" s="20"/>
      <c r="E28" s="20"/>
      <c r="F28" s="7">
        <f>SUM(G28:P28)</f>
        <v>62.000000000000007</v>
      </c>
      <c r="G28" s="12">
        <f t="shared" ref="G28:P29" si="1">SUM(G41,G43,G45,G47,G49,G51,G53,G55,G57,G59,G61,G63,G65,G67,G69,G71,G73,G75,G77,G79,G81,G83,G85,G87,G89,G91)</f>
        <v>3.5999999999999996</v>
      </c>
      <c r="H28" s="12">
        <f t="shared" si="1"/>
        <v>8.1000000000000014</v>
      </c>
      <c r="I28" s="12">
        <f t="shared" si="1"/>
        <v>9.8500000000000014</v>
      </c>
      <c r="J28" s="12">
        <f t="shared" si="1"/>
        <v>8.9</v>
      </c>
      <c r="K28" s="12">
        <f t="shared" si="1"/>
        <v>8.15</v>
      </c>
      <c r="L28" s="12">
        <f t="shared" si="1"/>
        <v>7.7</v>
      </c>
      <c r="M28" s="12">
        <f t="shared" si="1"/>
        <v>7.4</v>
      </c>
      <c r="N28" s="12">
        <f t="shared" si="1"/>
        <v>5.2000000000000011</v>
      </c>
      <c r="O28" s="12">
        <f t="shared" si="1"/>
        <v>2.9000000000000004</v>
      </c>
      <c r="P28" s="12">
        <f t="shared" si="1"/>
        <v>0.2</v>
      </c>
    </row>
    <row r="29" spans="1:17" x14ac:dyDescent="0.25">
      <c r="A29" s="2"/>
      <c r="B29" s="2"/>
      <c r="C29" s="20" t="s">
        <v>104</v>
      </c>
      <c r="D29" s="20"/>
      <c r="E29" s="20"/>
      <c r="F29" s="20"/>
      <c r="G29" s="12">
        <f t="shared" si="1"/>
        <v>2.7</v>
      </c>
      <c r="H29" s="12">
        <f t="shared" si="1"/>
        <v>7.2</v>
      </c>
      <c r="I29" s="12">
        <f t="shared" si="1"/>
        <v>0</v>
      </c>
      <c r="J29" s="12">
        <f t="shared" si="1"/>
        <v>0</v>
      </c>
      <c r="K29" s="12">
        <f t="shared" si="1"/>
        <v>0</v>
      </c>
      <c r="L29" s="12">
        <f t="shared" si="1"/>
        <v>0</v>
      </c>
      <c r="M29" s="12">
        <f t="shared" si="1"/>
        <v>0</v>
      </c>
      <c r="N29" s="12">
        <f t="shared" si="1"/>
        <v>0</v>
      </c>
      <c r="O29" s="12">
        <f t="shared" si="1"/>
        <v>0</v>
      </c>
      <c r="P29" s="12">
        <f t="shared" si="1"/>
        <v>0</v>
      </c>
    </row>
    <row r="30" spans="1:17" x14ac:dyDescent="0.25">
      <c r="A30" s="2"/>
      <c r="B30" s="2"/>
      <c r="C30" s="20" t="s">
        <v>105</v>
      </c>
      <c r="D30" s="20"/>
      <c r="E30" s="20"/>
      <c r="F30" s="20"/>
      <c r="G30" s="12">
        <v>3</v>
      </c>
      <c r="H30" s="12">
        <v>1</v>
      </c>
      <c r="I30" s="12"/>
      <c r="J30" s="12"/>
      <c r="K30" s="12"/>
      <c r="L30" s="12"/>
      <c r="M30" s="12"/>
      <c r="N30" s="12"/>
      <c r="O30" s="12"/>
      <c r="P30" s="42"/>
    </row>
    <row r="31" spans="1:17" x14ac:dyDescent="0.25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25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25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25">
      <c r="A35" s="2"/>
      <c r="B35" s="2"/>
      <c r="C35" s="20" t="s">
        <v>97</v>
      </c>
      <c r="D35" s="20"/>
      <c r="E35" s="20"/>
      <c r="F35" s="7">
        <f>SUM(G35:P35)</f>
        <v>116.00000000000003</v>
      </c>
      <c r="G35" s="101">
        <f t="shared" ref="G35:M35" si="2">SUM(G6,G9,G12,G15,G18,G21,G28)</f>
        <v>20.100000000000001</v>
      </c>
      <c r="H35" s="101">
        <f t="shared" si="2"/>
        <v>12.600000000000001</v>
      </c>
      <c r="I35" s="101">
        <f t="shared" si="2"/>
        <v>14.350000000000001</v>
      </c>
      <c r="J35" s="101">
        <f t="shared" si="2"/>
        <v>13.4</v>
      </c>
      <c r="K35" s="101">
        <f t="shared" si="2"/>
        <v>12.65</v>
      </c>
      <c r="L35" s="101">
        <f t="shared" si="2"/>
        <v>12.2</v>
      </c>
      <c r="M35" s="101">
        <f t="shared" si="2"/>
        <v>11.9</v>
      </c>
      <c r="N35" s="101">
        <f t="shared" ref="N35:P35" si="3">SUM(N6,N9,N12,N19,N18,N19,N22,N28)</f>
        <v>9.2000000000000011</v>
      </c>
      <c r="O35" s="101">
        <f t="shared" si="3"/>
        <v>5.9</v>
      </c>
      <c r="P35" s="101">
        <f t="shared" si="3"/>
        <v>3.7</v>
      </c>
    </row>
    <row r="36" spans="1:16" x14ac:dyDescent="0.25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>
        <f>SUM(H7,H10,H13,H16,H19,H23,H29,H30)</f>
        <v>18.5</v>
      </c>
      <c r="I36" s="62"/>
      <c r="J36" s="62"/>
      <c r="K36" s="62"/>
      <c r="L36" s="62"/>
      <c r="M36" s="50"/>
      <c r="N36" s="62"/>
      <c r="O36" s="50"/>
      <c r="P36" s="50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6" x14ac:dyDescent="0.25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25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25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2">
        <v>1</v>
      </c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2" si="4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25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25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4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25">
      <c r="A46" s="2"/>
      <c r="B46" s="2"/>
      <c r="C46" s="4" t="s">
        <v>65</v>
      </c>
      <c r="D46" s="49" t="s">
        <v>10</v>
      </c>
      <c r="E46" s="63"/>
      <c r="F46" s="2">
        <f t="shared" si="4"/>
        <v>1</v>
      </c>
      <c r="G46" s="2"/>
      <c r="H46" s="2">
        <v>1</v>
      </c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3" t="s">
        <v>64</v>
      </c>
      <c r="D47" s="37" t="s">
        <v>11</v>
      </c>
      <c r="E47" s="63">
        <v>4</v>
      </c>
      <c r="F47" s="2">
        <f t="shared" si="4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25">
      <c r="A48" s="2"/>
      <c r="B48" s="2"/>
      <c r="C48" s="2"/>
      <c r="D48" s="49" t="s">
        <v>12</v>
      </c>
      <c r="E48" s="63"/>
      <c r="F48" s="48">
        <f t="shared" si="4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4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25">
      <c r="A50" s="2"/>
      <c r="B50" s="2"/>
      <c r="C50" s="2" t="s">
        <v>66</v>
      </c>
      <c r="D50" s="37" t="s">
        <v>10</v>
      </c>
      <c r="E50" s="63"/>
      <c r="F50" s="48">
        <f t="shared" si="4"/>
        <v>0.5</v>
      </c>
      <c r="G50" s="48"/>
      <c r="H50" s="48">
        <v>0.5</v>
      </c>
      <c r="I50" s="48"/>
      <c r="J50" s="48"/>
      <c r="K50" s="48"/>
      <c r="L50" s="5"/>
      <c r="M50" s="48"/>
      <c r="N50" s="48"/>
      <c r="O50" s="48"/>
      <c r="P50" s="48"/>
    </row>
    <row r="51" spans="1:16" x14ac:dyDescent="0.25">
      <c r="A51" s="2"/>
      <c r="B51" s="2"/>
      <c r="C51" s="2"/>
      <c r="D51" s="37" t="s">
        <v>11</v>
      </c>
      <c r="E51" s="63">
        <v>2</v>
      </c>
      <c r="F51" s="2">
        <f t="shared" si="4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25">
      <c r="A52" s="2"/>
      <c r="B52" s="2"/>
      <c r="C52" s="2"/>
      <c r="D52" s="37" t="s">
        <v>12</v>
      </c>
      <c r="E52" s="63"/>
      <c r="F52" s="48">
        <f t="shared" si="4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4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25">
      <c r="A54" s="2"/>
      <c r="B54" s="2"/>
      <c r="C54" s="2" t="s">
        <v>15</v>
      </c>
      <c r="D54" s="37" t="s">
        <v>10</v>
      </c>
      <c r="E54" s="63"/>
      <c r="F54" s="48">
        <f t="shared" si="4"/>
        <v>1</v>
      </c>
      <c r="G54" s="48"/>
      <c r="H54" s="48">
        <v>1</v>
      </c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2"/>
      <c r="B55" s="2"/>
      <c r="C55" s="2" t="s">
        <v>67</v>
      </c>
      <c r="D55" s="37" t="s">
        <v>11</v>
      </c>
      <c r="E55" s="63">
        <v>4</v>
      </c>
      <c r="F55" s="2">
        <f t="shared" si="4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25">
      <c r="A56" s="2"/>
      <c r="B56" s="2"/>
      <c r="C56" s="2"/>
      <c r="D56" s="37" t="s">
        <v>12</v>
      </c>
      <c r="E56" s="63"/>
      <c r="F56" s="48">
        <f t="shared" si="4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25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4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25">
      <c r="A58" s="2"/>
      <c r="B58" s="2"/>
      <c r="C58" s="2" t="s">
        <v>21</v>
      </c>
      <c r="D58" s="37" t="s">
        <v>10</v>
      </c>
      <c r="E58" s="63"/>
      <c r="F58" s="48">
        <f t="shared" si="4"/>
        <v>0.5</v>
      </c>
      <c r="G58" s="48"/>
      <c r="H58" s="48">
        <v>0.5</v>
      </c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2"/>
      <c r="B59" s="2"/>
      <c r="C59" s="2" t="s">
        <v>20</v>
      </c>
      <c r="D59" s="37" t="s">
        <v>11</v>
      </c>
      <c r="E59" s="63">
        <v>2.5</v>
      </c>
      <c r="F59" s="2">
        <f t="shared" si="4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25">
      <c r="A60" s="2"/>
      <c r="B60" s="2"/>
      <c r="C60" s="2"/>
      <c r="D60" s="37" t="s">
        <v>12</v>
      </c>
      <c r="E60" s="63"/>
      <c r="F60" s="48">
        <f t="shared" si="4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25">
      <c r="A61" s="2">
        <v>6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25">
      <c r="A62" s="2"/>
      <c r="B62" s="2"/>
      <c r="C62" s="2" t="s">
        <v>68</v>
      </c>
      <c r="D62" s="37" t="s">
        <v>10</v>
      </c>
      <c r="E62" s="63"/>
      <c r="F62" s="48">
        <f t="shared" si="4"/>
        <v>0.8</v>
      </c>
      <c r="G62" s="48">
        <v>0.3</v>
      </c>
      <c r="H62" s="48">
        <v>0.5</v>
      </c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2"/>
      <c r="B63" s="2"/>
      <c r="C63" s="2" t="s">
        <v>69</v>
      </c>
      <c r="D63" s="37" t="s">
        <v>11</v>
      </c>
      <c r="E63" s="63">
        <v>2</v>
      </c>
      <c r="F63" s="2">
        <f t="shared" si="4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25">
      <c r="A64" s="2"/>
      <c r="B64" s="2"/>
      <c r="C64" s="2"/>
      <c r="D64" s="37" t="s">
        <v>12</v>
      </c>
      <c r="E64" s="63"/>
      <c r="F64" s="48">
        <f t="shared" si="4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25">
      <c r="A65" s="2">
        <v>7</v>
      </c>
      <c r="B65" s="5" t="s">
        <v>55</v>
      </c>
      <c r="C65" s="2"/>
      <c r="D65" s="37" t="s">
        <v>9</v>
      </c>
      <c r="E65" s="63">
        <v>2.75</v>
      </c>
      <c r="F65" s="2">
        <f t="shared" si="4"/>
        <v>2.75</v>
      </c>
      <c r="G65" s="2">
        <v>0.7</v>
      </c>
      <c r="H65" s="2">
        <v>0.7</v>
      </c>
      <c r="I65" s="2">
        <v>0.65</v>
      </c>
      <c r="J65" s="2">
        <v>0.7</v>
      </c>
      <c r="K65" s="63"/>
      <c r="L65" s="5"/>
      <c r="M65" s="2"/>
      <c r="N65" s="2"/>
      <c r="O65" s="2"/>
      <c r="P65" s="2"/>
    </row>
    <row r="66" spans="1:16" x14ac:dyDescent="0.25">
      <c r="A66" s="2"/>
      <c r="B66" s="2"/>
      <c r="C66" s="2" t="s">
        <v>70</v>
      </c>
      <c r="D66" s="37" t="s">
        <v>10</v>
      </c>
      <c r="E66" s="63"/>
      <c r="F66" s="48">
        <f t="shared" si="4"/>
        <v>0.7</v>
      </c>
      <c r="G66" s="48">
        <v>0.2</v>
      </c>
      <c r="H66" s="48">
        <v>0.5</v>
      </c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2"/>
      <c r="B67" s="2"/>
      <c r="C67" s="2" t="s">
        <v>16</v>
      </c>
      <c r="D67" s="37" t="s">
        <v>11</v>
      </c>
      <c r="E67" s="63">
        <v>1.25</v>
      </c>
      <c r="F67" s="2">
        <f t="shared" si="4"/>
        <v>1.25</v>
      </c>
      <c r="G67" s="2"/>
      <c r="H67" s="2"/>
      <c r="I67" s="2"/>
      <c r="J67" s="2"/>
      <c r="K67" s="2">
        <v>0.25</v>
      </c>
      <c r="L67" s="5">
        <v>0.2</v>
      </c>
      <c r="M67" s="2">
        <v>0.2</v>
      </c>
      <c r="N67" s="2">
        <v>0.2</v>
      </c>
      <c r="O67" s="2">
        <v>0.2</v>
      </c>
      <c r="P67" s="2">
        <v>0.2</v>
      </c>
    </row>
    <row r="68" spans="1:16" x14ac:dyDescent="0.25">
      <c r="A68" s="2"/>
      <c r="B68" s="2"/>
      <c r="C68" s="2"/>
      <c r="D68" s="37" t="s">
        <v>12</v>
      </c>
      <c r="E68" s="63"/>
      <c r="F68" s="2">
        <f t="shared" si="4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25">
      <c r="A69" s="2">
        <v>8</v>
      </c>
      <c r="B69" s="3" t="s">
        <v>56</v>
      </c>
      <c r="C69" s="2"/>
      <c r="D69" s="37" t="s">
        <v>9</v>
      </c>
      <c r="E69" s="63">
        <v>2.5</v>
      </c>
      <c r="F69" s="2">
        <f t="shared" si="4"/>
        <v>2.5</v>
      </c>
      <c r="G69" s="2">
        <v>0</v>
      </c>
      <c r="H69" s="2">
        <v>0.3</v>
      </c>
      <c r="I69" s="2">
        <v>1</v>
      </c>
      <c r="J69" s="2">
        <v>1.2</v>
      </c>
      <c r="K69" s="2"/>
      <c r="L69" s="5"/>
      <c r="M69" s="2"/>
      <c r="N69" s="2"/>
      <c r="O69" s="2"/>
      <c r="P69" s="2"/>
    </row>
    <row r="70" spans="1:16" x14ac:dyDescent="0.25">
      <c r="A70" s="2"/>
      <c r="B70" s="2"/>
      <c r="C70" s="2" t="s">
        <v>71</v>
      </c>
      <c r="D70" s="37" t="s">
        <v>10</v>
      </c>
      <c r="E70" s="63"/>
      <c r="F70" s="48">
        <f t="shared" si="4"/>
        <v>0.5</v>
      </c>
      <c r="G70" s="48"/>
      <c r="H70" s="48">
        <v>0.5</v>
      </c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2"/>
      <c r="B71" s="2"/>
      <c r="C71" s="2"/>
      <c r="D71" s="37" t="s">
        <v>11</v>
      </c>
      <c r="E71" s="63">
        <v>1.5</v>
      </c>
      <c r="F71" s="2">
        <f t="shared" si="4"/>
        <v>1.5</v>
      </c>
      <c r="G71" s="2"/>
      <c r="H71" s="2"/>
      <c r="I71" s="2"/>
      <c r="J71" s="2"/>
      <c r="K71" s="3">
        <v>0.2</v>
      </c>
      <c r="L71" s="64">
        <v>0.3</v>
      </c>
      <c r="M71" s="3">
        <v>0.4</v>
      </c>
      <c r="N71" s="3">
        <v>0.4</v>
      </c>
      <c r="O71" s="3">
        <v>0.2</v>
      </c>
      <c r="P71" s="2"/>
    </row>
    <row r="72" spans="1:16" x14ac:dyDescent="0.25">
      <c r="A72" s="2"/>
      <c r="B72" s="2"/>
      <c r="C72" s="2"/>
      <c r="D72" s="37" t="s">
        <v>12</v>
      </c>
      <c r="E72" s="63"/>
      <c r="F72" s="48">
        <f t="shared" si="4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25">
      <c r="A73" s="2">
        <v>9</v>
      </c>
      <c r="B73" s="3" t="s">
        <v>57</v>
      </c>
      <c r="C73" s="2"/>
      <c r="D73" s="37" t="s">
        <v>9</v>
      </c>
      <c r="E73" s="63">
        <v>2</v>
      </c>
      <c r="F73" s="2">
        <f t="shared" si="4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25">
      <c r="A74" s="2"/>
      <c r="B74" s="2"/>
      <c r="C74" s="2" t="s">
        <v>72</v>
      </c>
      <c r="D74" s="37" t="s">
        <v>10</v>
      </c>
      <c r="E74" s="63"/>
      <c r="F74" s="48">
        <f t="shared" si="4"/>
        <v>0.2</v>
      </c>
      <c r="G74" s="48"/>
      <c r="H74" s="48">
        <v>0.2</v>
      </c>
      <c r="I74" s="48"/>
      <c r="J74" s="48"/>
      <c r="K74" s="48"/>
      <c r="L74" s="5"/>
      <c r="M74" s="48"/>
      <c r="N74" s="48"/>
      <c r="O74" s="48"/>
      <c r="P74" s="48"/>
    </row>
    <row r="75" spans="1:16" x14ac:dyDescent="0.25">
      <c r="A75" s="2"/>
      <c r="B75" s="2"/>
      <c r="C75" s="2" t="s">
        <v>73</v>
      </c>
      <c r="D75" s="37" t="s">
        <v>11</v>
      </c>
      <c r="E75" s="63">
        <v>2</v>
      </c>
      <c r="F75" s="2">
        <f t="shared" si="4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25">
      <c r="A76" s="2"/>
      <c r="B76" s="2"/>
      <c r="C76" s="2"/>
      <c r="D76" s="37" t="s">
        <v>12</v>
      </c>
      <c r="E76" s="63"/>
      <c r="F76" s="48">
        <f t="shared" si="4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2">
        <v>10</v>
      </c>
      <c r="B77" s="5" t="s">
        <v>60</v>
      </c>
      <c r="C77" s="2"/>
      <c r="D77" s="37" t="s">
        <v>9</v>
      </c>
      <c r="E77" s="63">
        <v>0</v>
      </c>
      <c r="F77" s="2">
        <f t="shared" si="4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25">
      <c r="A78" s="2"/>
      <c r="B78" s="2"/>
      <c r="C78" s="2" t="s">
        <v>18</v>
      </c>
      <c r="D78" s="37" t="s">
        <v>10</v>
      </c>
      <c r="E78" s="63"/>
      <c r="F78" s="2">
        <f t="shared" si="4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25">
      <c r="A79" s="2"/>
      <c r="B79" s="2"/>
      <c r="C79" s="2" t="s">
        <v>79</v>
      </c>
      <c r="D79" s="37" t="s">
        <v>11</v>
      </c>
      <c r="E79" s="63">
        <v>4</v>
      </c>
      <c r="F79" s="2">
        <f t="shared" si="4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25">
      <c r="A80" s="2"/>
      <c r="B80" s="2"/>
      <c r="C80" s="2"/>
      <c r="D80" s="37" t="s">
        <v>12</v>
      </c>
      <c r="E80" s="63"/>
      <c r="F80" s="48">
        <f t="shared" si="4"/>
        <v>1.1000000000000001</v>
      </c>
      <c r="G80" s="48">
        <v>0.6</v>
      </c>
      <c r="H80" s="48">
        <v>0.5</v>
      </c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2">
        <v>11</v>
      </c>
      <c r="B81" s="64" t="s">
        <v>61</v>
      </c>
      <c r="C81" s="2"/>
      <c r="D81" s="37" t="s">
        <v>9</v>
      </c>
      <c r="E81" s="63">
        <v>0</v>
      </c>
      <c r="F81" s="2">
        <f t="shared" si="4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25">
      <c r="A82" s="2"/>
      <c r="B82" s="2"/>
      <c r="C82" s="2" t="s">
        <v>17</v>
      </c>
      <c r="D82" s="37" t="s">
        <v>10</v>
      </c>
      <c r="E82" s="63"/>
      <c r="F82" s="48">
        <f t="shared" si="4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25">
      <c r="A83" s="2"/>
      <c r="B83" s="2"/>
      <c r="C83" s="2" t="s">
        <v>80</v>
      </c>
      <c r="D83" s="37" t="s">
        <v>11</v>
      </c>
      <c r="E83" s="63">
        <v>5</v>
      </c>
      <c r="F83" s="2">
        <f t="shared" si="4"/>
        <v>5</v>
      </c>
      <c r="G83" s="3">
        <v>0.4</v>
      </c>
      <c r="H83" s="3">
        <v>1</v>
      </c>
      <c r="I83" s="3">
        <v>0.6</v>
      </c>
      <c r="J83" s="3">
        <v>0.2</v>
      </c>
      <c r="K83" s="64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25">
      <c r="A84" s="2"/>
      <c r="B84" s="2"/>
      <c r="C84" s="2"/>
      <c r="D84" s="37" t="s">
        <v>12</v>
      </c>
      <c r="E84" s="63"/>
      <c r="F84" s="48">
        <f t="shared" si="4"/>
        <v>0.6</v>
      </c>
      <c r="G84" s="48">
        <v>0.1</v>
      </c>
      <c r="H84" s="48">
        <v>0.5</v>
      </c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2">
        <v>12</v>
      </c>
      <c r="B85" s="5" t="s">
        <v>62</v>
      </c>
      <c r="C85" s="2"/>
      <c r="D85" s="37" t="s">
        <v>9</v>
      </c>
      <c r="E85" s="86">
        <v>0</v>
      </c>
      <c r="F85" s="3">
        <f t="shared" si="4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25">
      <c r="A86" s="2"/>
      <c r="B86" s="2"/>
      <c r="C86" s="2" t="s">
        <v>19</v>
      </c>
      <c r="D86" s="37" t="s">
        <v>10</v>
      </c>
      <c r="E86" s="86"/>
      <c r="F86" s="3">
        <f t="shared" si="4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25">
      <c r="A87" s="2"/>
      <c r="B87" s="2"/>
      <c r="C87" s="2"/>
      <c r="D87" s="37" t="s">
        <v>11</v>
      </c>
      <c r="E87" s="63">
        <v>2</v>
      </c>
      <c r="F87" s="2">
        <f t="shared" si="4"/>
        <v>2</v>
      </c>
      <c r="G87" s="2">
        <v>0.4</v>
      </c>
      <c r="H87" s="2">
        <v>0.4</v>
      </c>
      <c r="I87" s="2">
        <v>0.4</v>
      </c>
      <c r="J87" s="2"/>
      <c r="K87" s="2">
        <v>0.4</v>
      </c>
      <c r="L87" s="5">
        <v>0.4</v>
      </c>
      <c r="M87" s="2"/>
      <c r="N87" s="2"/>
      <c r="O87" s="2"/>
      <c r="P87" s="2"/>
    </row>
    <row r="88" spans="1:16" x14ac:dyDescent="0.25">
      <c r="A88" s="2"/>
      <c r="B88" s="2"/>
      <c r="C88" s="2"/>
      <c r="D88" s="37" t="s">
        <v>12</v>
      </c>
      <c r="E88" s="63"/>
      <c r="F88" s="48">
        <f t="shared" si="4"/>
        <v>0.4</v>
      </c>
      <c r="G88" s="48">
        <v>0.2</v>
      </c>
      <c r="H88" s="48">
        <v>0.2</v>
      </c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2">
        <v>13</v>
      </c>
      <c r="B89" s="2" t="s">
        <v>63</v>
      </c>
      <c r="C89" s="2"/>
      <c r="D89" s="37" t="s">
        <v>9</v>
      </c>
      <c r="E89" s="63">
        <v>0</v>
      </c>
      <c r="F89" s="2">
        <f t="shared" si="4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25">
      <c r="A90" s="2"/>
      <c r="B90" s="2"/>
      <c r="C90" s="2" t="s">
        <v>74</v>
      </c>
      <c r="D90" s="37" t="s">
        <v>10</v>
      </c>
      <c r="E90" s="63"/>
      <c r="F90" s="48">
        <f t="shared" si="4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25">
      <c r="A91" s="2"/>
      <c r="B91" s="2"/>
      <c r="C91" s="2"/>
      <c r="D91" s="37" t="s">
        <v>11</v>
      </c>
      <c r="E91" s="63">
        <v>2</v>
      </c>
      <c r="F91" s="2">
        <f t="shared" si="4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25">
      <c r="A92" s="2"/>
      <c r="B92" s="2"/>
      <c r="C92" s="2"/>
      <c r="D92" s="37" t="s">
        <v>12</v>
      </c>
      <c r="E92" s="2"/>
      <c r="F92" s="48">
        <f t="shared" si="4"/>
        <v>0.6</v>
      </c>
      <c r="G92" s="48">
        <v>0.3</v>
      </c>
      <c r="H92" s="48">
        <v>0.3</v>
      </c>
      <c r="I92" s="48"/>
      <c r="J92" s="48"/>
      <c r="K92" s="48"/>
      <c r="L92" s="48"/>
      <c r="M92" s="48"/>
      <c r="N92" s="48"/>
      <c r="O92" s="48"/>
      <c r="P92" s="48"/>
    </row>
    <row r="93" spans="1:16" x14ac:dyDescent="0.25">
      <c r="A93" s="2">
        <v>14</v>
      </c>
      <c r="B93" s="5" t="s">
        <v>111</v>
      </c>
      <c r="C93" s="2"/>
      <c r="D93" s="37" t="s">
        <v>9</v>
      </c>
      <c r="E93" s="48">
        <v>3</v>
      </c>
      <c r="F93" s="48"/>
      <c r="G93" s="48"/>
      <c r="H93" s="5">
        <v>0.25</v>
      </c>
      <c r="I93" s="5">
        <v>0.5</v>
      </c>
      <c r="J93" s="5">
        <v>0.5</v>
      </c>
      <c r="K93" s="5">
        <v>0.5</v>
      </c>
      <c r="L93" s="5">
        <v>0.75</v>
      </c>
      <c r="M93" s="5">
        <v>0.5</v>
      </c>
      <c r="N93" s="48"/>
      <c r="O93" s="48"/>
      <c r="P93" s="48"/>
    </row>
    <row r="94" spans="1:16" x14ac:dyDescent="0.25">
      <c r="A94" s="2"/>
      <c r="B94" s="2"/>
      <c r="C94" s="2" t="s">
        <v>112</v>
      </c>
      <c r="D94" s="37" t="s">
        <v>10</v>
      </c>
      <c r="E94" s="48"/>
      <c r="F94" s="48"/>
      <c r="G94" s="48"/>
      <c r="H94" s="48">
        <v>0.25</v>
      </c>
      <c r="I94" s="48"/>
      <c r="J94" s="48"/>
      <c r="K94" s="48"/>
      <c r="L94" s="48"/>
      <c r="M94" s="48"/>
      <c r="N94" s="48"/>
      <c r="O94" s="48"/>
      <c r="P94" s="48"/>
    </row>
    <row r="95" spans="1:16" x14ac:dyDescent="0.25">
      <c r="A95" s="2"/>
      <c r="B95" s="2"/>
      <c r="C95" s="2"/>
      <c r="D95" s="37" t="s">
        <v>11</v>
      </c>
      <c r="E95" s="48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2"/>
      <c r="B96" s="2"/>
      <c r="C96" s="2"/>
      <c r="D96" s="37" t="s">
        <v>12</v>
      </c>
      <c r="E96" s="2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7" x14ac:dyDescent="0.25">
      <c r="A97" s="93" t="s">
        <v>92</v>
      </c>
      <c r="B97" s="94"/>
      <c r="C97" s="95"/>
      <c r="D97" s="96" t="s">
        <v>9</v>
      </c>
      <c r="E97" s="88">
        <v>62</v>
      </c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1:17" x14ac:dyDescent="0.25">
      <c r="A98" s="99"/>
      <c r="B98" s="86"/>
      <c r="C98" s="100"/>
      <c r="D98" s="49" t="s">
        <v>102</v>
      </c>
      <c r="E98" s="3"/>
      <c r="F98" s="3"/>
      <c r="G98" s="3">
        <f>G27</f>
        <v>1</v>
      </c>
      <c r="H98" s="3">
        <f t="shared" ref="H98:P98" si="5">H27</f>
        <v>0</v>
      </c>
      <c r="I98" s="3">
        <f t="shared" si="5"/>
        <v>0</v>
      </c>
      <c r="J98" s="3">
        <f t="shared" si="5"/>
        <v>4</v>
      </c>
      <c r="K98" s="3">
        <f t="shared" si="5"/>
        <v>5</v>
      </c>
      <c r="L98" s="3">
        <f t="shared" si="5"/>
        <v>7</v>
      </c>
      <c r="M98" s="3">
        <f t="shared" si="5"/>
        <v>8</v>
      </c>
      <c r="N98" s="3">
        <f t="shared" si="5"/>
        <v>10</v>
      </c>
      <c r="O98" s="3">
        <f t="shared" si="5"/>
        <v>10</v>
      </c>
      <c r="P98" s="3">
        <f t="shared" si="5"/>
        <v>12</v>
      </c>
    </row>
    <row r="99" spans="1:17" x14ac:dyDescent="0.25">
      <c r="A99" s="99"/>
      <c r="B99" s="86"/>
      <c r="C99" s="100"/>
      <c r="D99" s="49" t="s">
        <v>103</v>
      </c>
      <c r="E99" s="3"/>
      <c r="F99" s="3"/>
      <c r="G99" s="106">
        <v>3</v>
      </c>
      <c r="H99" s="3">
        <v>1</v>
      </c>
      <c r="I99" s="3"/>
      <c r="J99" s="3"/>
      <c r="K99" s="3"/>
      <c r="L99" s="3"/>
      <c r="M99" s="3"/>
      <c r="N99" s="3"/>
      <c r="O99" s="3"/>
      <c r="P99" s="3"/>
    </row>
    <row r="100" spans="1:17" x14ac:dyDescent="0.25">
      <c r="A100" s="102"/>
      <c r="B100" s="103"/>
      <c r="C100" s="104"/>
      <c r="D100" s="49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3"/>
    </row>
    <row r="101" spans="1:17" x14ac:dyDescent="0.25">
      <c r="A101" s="102"/>
      <c r="B101" s="103"/>
      <c r="C101" s="104"/>
      <c r="D101" s="49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3"/>
    </row>
    <row r="102" spans="1:17" x14ac:dyDescent="0.25">
      <c r="A102" s="57"/>
      <c r="B102" s="57"/>
      <c r="C102" s="54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2"/>
    </row>
    <row r="103" spans="1:17" ht="42" customHeight="1" x14ac:dyDescent="0.25">
      <c r="A103" s="2"/>
      <c r="B103" s="2"/>
      <c r="C103" s="51"/>
      <c r="D103" s="97" t="s">
        <v>31</v>
      </c>
      <c r="E103" s="97" t="s">
        <v>94</v>
      </c>
      <c r="F103" s="97" t="s">
        <v>95</v>
      </c>
      <c r="G103" s="56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25">
      <c r="A104" s="2"/>
      <c r="B104" s="2"/>
      <c r="C104" s="51" t="s">
        <v>88</v>
      </c>
      <c r="D104" s="2"/>
      <c r="E104" s="2">
        <f>SUM(E41,E45,E49,E53,E57,E61,E65,E69,E73,E77,E81,E85,E89,E97)</f>
        <v>87.75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25">
      <c r="A105" s="2"/>
      <c r="B105" s="2"/>
      <c r="C105" s="51" t="s">
        <v>89</v>
      </c>
      <c r="D105" s="2"/>
      <c r="E105" s="2">
        <f>SUM(E43,E47,E51,E55,E59,E63,E67,E71,E75,E79,E83,E87,E91)</f>
        <v>36.25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25">
      <c r="A106" s="2"/>
      <c r="B106" s="2"/>
      <c r="C106" s="51" t="s">
        <v>90</v>
      </c>
      <c r="D106" s="2"/>
      <c r="E106" s="2">
        <f>SUM(E104:E105)</f>
        <v>124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8" spans="1:17" ht="55.2" x14ac:dyDescent="0.25">
      <c r="A108" s="35"/>
      <c r="B108" s="35"/>
      <c r="C108" s="35" t="s">
        <v>24</v>
      </c>
      <c r="D108" s="35" t="s">
        <v>22</v>
      </c>
      <c r="E108" s="36" t="s">
        <v>8</v>
      </c>
      <c r="F108" s="36"/>
      <c r="G108" s="31" t="s">
        <v>33</v>
      </c>
      <c r="H108" s="32" t="s">
        <v>34</v>
      </c>
      <c r="I108" s="31" t="s">
        <v>35</v>
      </c>
      <c r="J108" s="32" t="s">
        <v>81</v>
      </c>
      <c r="K108" s="33" t="s">
        <v>82</v>
      </c>
      <c r="L108" s="33" t="s">
        <v>83</v>
      </c>
      <c r="M108" s="33" t="s">
        <v>84</v>
      </c>
      <c r="N108" s="33" t="s">
        <v>85</v>
      </c>
      <c r="O108" s="34" t="s">
        <v>86</v>
      </c>
      <c r="P108" s="39" t="s">
        <v>87</v>
      </c>
      <c r="Q108" s="68" t="s">
        <v>32</v>
      </c>
    </row>
    <row r="109" spans="1:17" ht="33.6" customHeight="1" x14ac:dyDescent="0.25">
      <c r="A109" s="2">
        <v>1</v>
      </c>
      <c r="B109" s="2" t="s">
        <v>49</v>
      </c>
      <c r="C109" s="4" t="s">
        <v>40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9.2" customHeight="1" x14ac:dyDescent="0.25">
      <c r="A110" s="2">
        <v>2</v>
      </c>
      <c r="B110" s="2" t="s">
        <v>50</v>
      </c>
      <c r="C110" s="4" t="s">
        <v>41</v>
      </c>
      <c r="D110" s="2"/>
      <c r="E110" s="2"/>
      <c r="F110" s="2"/>
      <c r="G110" s="2"/>
      <c r="H110" s="2">
        <v>0.5</v>
      </c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0.399999999999999" customHeight="1" x14ac:dyDescent="0.25">
      <c r="A111" s="2">
        <v>3</v>
      </c>
      <c r="B111" s="2" t="s">
        <v>51</v>
      </c>
      <c r="C111" s="4" t="s">
        <v>42</v>
      </c>
      <c r="D111" s="2"/>
      <c r="E111" s="2"/>
      <c r="F111" s="2"/>
      <c r="G111" s="2"/>
      <c r="H111" s="2">
        <v>0.2</v>
      </c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7.399999999999999" customHeight="1" x14ac:dyDescent="0.25">
      <c r="A112" s="2">
        <v>4</v>
      </c>
      <c r="B112" s="2" t="s">
        <v>52</v>
      </c>
      <c r="C112" s="4" t="s">
        <v>43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6.95" customHeight="1" x14ac:dyDescent="0.25">
      <c r="A113" s="2">
        <v>5</v>
      </c>
      <c r="B113" s="2" t="s">
        <v>53</v>
      </c>
      <c r="C113" s="4" t="s">
        <v>44</v>
      </c>
      <c r="D113" s="2"/>
      <c r="E113" s="2"/>
      <c r="F113" s="2"/>
      <c r="G113" s="2"/>
      <c r="H113" s="2">
        <v>0.5</v>
      </c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7.399999999999999" customHeight="1" x14ac:dyDescent="0.25">
      <c r="A114" s="2">
        <v>6</v>
      </c>
      <c r="B114" s="2" t="s">
        <v>54</v>
      </c>
      <c r="C114" s="4" t="s">
        <v>45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0.399999999999999" customHeight="1" x14ac:dyDescent="0.25">
      <c r="A115" s="2">
        <v>7</v>
      </c>
      <c r="B115" s="2" t="s">
        <v>55</v>
      </c>
      <c r="C115" s="4" t="s">
        <v>46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9.2" customHeight="1" x14ac:dyDescent="0.25">
      <c r="A116" s="2">
        <v>8</v>
      </c>
      <c r="B116" s="2" t="s">
        <v>56</v>
      </c>
      <c r="C116" s="4" t="s">
        <v>47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0.399999999999999" customHeight="1" x14ac:dyDescent="0.25">
      <c r="A117" s="2">
        <v>9</v>
      </c>
      <c r="B117" s="2" t="s">
        <v>57</v>
      </c>
      <c r="C117" s="4" t="s">
        <v>48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>
        <v>10</v>
      </c>
      <c r="B118" s="2" t="s">
        <v>60</v>
      </c>
      <c r="C118" s="4" t="s">
        <v>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8.95" customHeight="1" x14ac:dyDescent="0.25">
      <c r="A119" s="2">
        <v>11</v>
      </c>
      <c r="B119" s="2" t="s">
        <v>61</v>
      </c>
      <c r="C119" s="4" t="s">
        <v>58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>
        <v>12</v>
      </c>
      <c r="B120" s="2" t="s">
        <v>62</v>
      </c>
      <c r="C120" s="4" t="s">
        <v>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.2" customHeight="1" x14ac:dyDescent="0.25">
      <c r="A121" s="2">
        <v>13</v>
      </c>
      <c r="B121" s="2" t="s">
        <v>63</v>
      </c>
      <c r="C121" s="4" t="s">
        <v>59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3.2" customHeight="1" x14ac:dyDescent="0.25">
      <c r="A122" s="2">
        <v>14</v>
      </c>
      <c r="B122" s="5" t="s">
        <v>111</v>
      </c>
      <c r="C122" s="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2"/>
      <c r="B123" s="3" t="s">
        <v>30</v>
      </c>
      <c r="C123" s="2"/>
      <c r="D123" s="2"/>
      <c r="E123" s="2"/>
      <c r="F123" s="2"/>
      <c r="G123" s="2"/>
      <c r="H123" s="2">
        <v>1.5</v>
      </c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107"/>
      <c r="B124" s="66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1:17" x14ac:dyDescent="0.25">
      <c r="B125" s="66"/>
    </row>
    <row r="126" spans="1:17" ht="55.2" x14ac:dyDescent="0.25">
      <c r="C126" s="53" t="s">
        <v>76</v>
      </c>
      <c r="D126" s="53"/>
      <c r="E126" s="36" t="s">
        <v>8</v>
      </c>
      <c r="F126" s="36"/>
      <c r="G126" s="31" t="s">
        <v>33</v>
      </c>
      <c r="H126" s="32" t="s">
        <v>34</v>
      </c>
      <c r="I126" s="31" t="s">
        <v>35</v>
      </c>
      <c r="J126" s="32" t="s">
        <v>81</v>
      </c>
      <c r="K126" s="33" t="s">
        <v>82</v>
      </c>
      <c r="L126" s="33" t="s">
        <v>83</v>
      </c>
      <c r="M126" s="33" t="s">
        <v>84</v>
      </c>
      <c r="N126" s="33" t="s">
        <v>85</v>
      </c>
      <c r="O126" s="34" t="s">
        <v>86</v>
      </c>
      <c r="P126" s="39" t="s">
        <v>87</v>
      </c>
      <c r="Q126" s="52" t="s">
        <v>25</v>
      </c>
    </row>
    <row r="127" spans="1:17" x14ac:dyDescent="0.25">
      <c r="A127" s="2">
        <v>1</v>
      </c>
      <c r="B127" s="2" t="s">
        <v>77</v>
      </c>
      <c r="C127" s="2" t="s">
        <v>107</v>
      </c>
      <c r="D127" s="37" t="s">
        <v>9</v>
      </c>
      <c r="E127" s="2">
        <v>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 t="s">
        <v>26</v>
      </c>
      <c r="D128" s="37" t="s">
        <v>10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/>
      <c r="B129" s="2"/>
      <c r="C129" s="2"/>
      <c r="D129" s="37" t="s">
        <v>11</v>
      </c>
      <c r="E129" s="2">
        <v>1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37" t="s">
        <v>12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>
        <v>2</v>
      </c>
      <c r="B131" s="2" t="s">
        <v>108</v>
      </c>
      <c r="C131" s="2" t="s">
        <v>106</v>
      </c>
      <c r="D131" s="37" t="s">
        <v>9</v>
      </c>
      <c r="E131" s="2">
        <v>0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37" t="s">
        <v>10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/>
      <c r="B133" s="2"/>
      <c r="C133" s="2"/>
      <c r="D133" s="37" t="s">
        <v>11</v>
      </c>
      <c r="E133" s="2">
        <v>5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37" t="s">
        <v>12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>
        <v>3</v>
      </c>
      <c r="B135" s="2" t="s">
        <v>110</v>
      </c>
      <c r="C135" s="2" t="s">
        <v>109</v>
      </c>
      <c r="D135" s="37" t="s">
        <v>9</v>
      </c>
      <c r="E135" s="2">
        <v>28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37" t="s">
        <v>10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/>
      <c r="B137" s="2"/>
      <c r="C137" s="2"/>
      <c r="D137" s="37" t="s">
        <v>11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37" t="s">
        <v>12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>
        <v>4</v>
      </c>
      <c r="B139" s="2"/>
      <c r="C139" s="2"/>
      <c r="D139" s="37" t="s">
        <v>9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37" t="s">
        <v>10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/>
      <c r="B141" s="2"/>
      <c r="C141" s="2"/>
      <c r="D141" s="37" t="s">
        <v>11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37" t="s">
        <v>12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>
        <v>5</v>
      </c>
      <c r="B143" s="2"/>
      <c r="C143" s="2"/>
      <c r="D143" s="37" t="s">
        <v>9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37" t="s">
        <v>10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/>
      <c r="B145" s="2"/>
      <c r="C145" s="2"/>
      <c r="D145" s="37" t="s">
        <v>11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37" t="s">
        <v>12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>
        <v>6</v>
      </c>
      <c r="B147" s="2"/>
      <c r="C147" s="2"/>
      <c r="D147" s="37" t="s">
        <v>9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/>
      <c r="B148" s="2"/>
      <c r="C148" s="2"/>
      <c r="D148" s="37" t="s">
        <v>10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/>
      <c r="B149" s="2"/>
      <c r="C149" s="2"/>
      <c r="D149" s="37" t="s">
        <v>11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37" t="s">
        <v>12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>
        <v>7</v>
      </c>
      <c r="B151" s="2"/>
      <c r="C151" s="2"/>
      <c r="D151" s="37" t="s">
        <v>9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"/>
      <c r="B152" s="2"/>
      <c r="C152" s="2"/>
      <c r="D152" s="37" t="s">
        <v>10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/>
      <c r="B153" s="2"/>
      <c r="C153" s="2"/>
      <c r="D153" s="37" t="s">
        <v>11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2"/>
      <c r="D154" s="37" t="s">
        <v>12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>
        <v>8</v>
      </c>
      <c r="B155" s="2"/>
      <c r="C155" s="2"/>
      <c r="D155" s="37" t="s">
        <v>9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2"/>
      <c r="B156" s="2"/>
      <c r="C156" s="2"/>
      <c r="D156" s="37" t="s">
        <v>10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2"/>
      <c r="B157" s="2"/>
      <c r="C157" s="2"/>
      <c r="D157" s="37" t="s">
        <v>11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2"/>
      <c r="B158" s="2"/>
      <c r="C158" s="2"/>
      <c r="D158" s="37" t="s">
        <v>12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528E-97FF-4DAF-8B44-1EAA6309DB85}">
  <dimension ref="A1:Q171"/>
  <sheetViews>
    <sheetView tabSelected="1" topLeftCell="A124" workbookViewId="0">
      <selection activeCell="B152" sqref="B152"/>
    </sheetView>
  </sheetViews>
  <sheetFormatPr defaultColWidth="8.88671875" defaultRowHeight="13.8" x14ac:dyDescent="0.25"/>
  <cols>
    <col min="1" max="2" width="8.88671875" style="1"/>
    <col min="3" max="3" width="32.109375" style="1" customWidth="1"/>
    <col min="4" max="4" width="20.109375" style="1" customWidth="1"/>
    <col min="5" max="16" width="8.88671875" style="1"/>
    <col min="17" max="17" width="14.6640625" style="1" bestFit="1" customWidth="1"/>
    <col min="18" max="16384" width="8.88671875" style="1"/>
  </cols>
  <sheetData>
    <row r="1" spans="1:16" ht="15.6" x14ac:dyDescent="0.25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25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2" x14ac:dyDescent="0.25">
      <c r="A3" s="2"/>
      <c r="B3" s="2"/>
      <c r="C3" s="35" t="s">
        <v>29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66" x14ac:dyDescent="0.25">
      <c r="A4" s="2"/>
      <c r="B4" s="2"/>
      <c r="C4" s="6"/>
      <c r="D4" s="7"/>
      <c r="E4" s="87" t="s">
        <v>2</v>
      </c>
      <c r="F4" s="87">
        <f>SUM(G4:P4)</f>
        <v>192.5</v>
      </c>
      <c r="G4" s="61">
        <f>SUM(G6,G9,G12,G18,G21,G25)</f>
        <v>18.5</v>
      </c>
      <c r="H4" s="61">
        <f t="shared" ref="H4:P4" si="0">SUM(H6,H9,H12,H19,H18,H19,H21,H25)</f>
        <v>27.5</v>
      </c>
      <c r="I4" s="61">
        <f t="shared" si="0"/>
        <v>24.5</v>
      </c>
      <c r="J4" s="61">
        <f t="shared" si="0"/>
        <v>18.5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25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25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25">
      <c r="A7" s="2"/>
      <c r="B7" s="2"/>
      <c r="C7" s="11" t="s">
        <v>4</v>
      </c>
      <c r="D7" s="7"/>
      <c r="E7" s="7"/>
      <c r="F7" s="7"/>
      <c r="G7" s="62">
        <v>1</v>
      </c>
      <c r="H7" s="62">
        <v>1</v>
      </c>
      <c r="I7" s="62">
        <v>1</v>
      </c>
      <c r="J7" s="62"/>
      <c r="K7" s="67"/>
      <c r="L7" s="67"/>
      <c r="M7" s="8"/>
      <c r="N7" s="8"/>
      <c r="O7" s="8"/>
      <c r="P7" s="40"/>
    </row>
    <row r="8" spans="1:16" x14ac:dyDescent="0.25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25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25">
      <c r="A10" s="2"/>
      <c r="B10" s="2"/>
      <c r="C10" s="11" t="s">
        <v>4</v>
      </c>
      <c r="D10" s="11"/>
      <c r="E10" s="11"/>
      <c r="F10" s="11"/>
      <c r="G10" s="12">
        <v>1</v>
      </c>
      <c r="H10" s="12">
        <v>0.5</v>
      </c>
      <c r="I10" s="12">
        <v>0.5</v>
      </c>
      <c r="J10" s="13"/>
      <c r="K10" s="12"/>
      <c r="L10" s="12"/>
      <c r="M10" s="12"/>
      <c r="N10" s="12"/>
      <c r="O10" s="12"/>
      <c r="P10" s="42"/>
    </row>
    <row r="11" spans="1:16" x14ac:dyDescent="0.25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25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25">
      <c r="A13" s="2"/>
      <c r="B13" s="2"/>
      <c r="C13" s="11" t="s">
        <v>4</v>
      </c>
      <c r="D13" s="11"/>
      <c r="E13" s="11"/>
      <c r="F13" s="11"/>
      <c r="G13" s="12">
        <v>1</v>
      </c>
      <c r="H13" s="12">
        <v>3</v>
      </c>
      <c r="I13" s="12">
        <v>2</v>
      </c>
      <c r="J13" s="13"/>
      <c r="K13" s="12"/>
      <c r="L13" s="12"/>
      <c r="M13" s="12"/>
      <c r="N13" s="12"/>
      <c r="O13" s="12"/>
      <c r="P13" s="42"/>
    </row>
    <row r="14" spans="1:16" x14ac:dyDescent="0.25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25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25">
      <c r="A16" s="2"/>
      <c r="B16" s="2"/>
      <c r="C16" s="11" t="s">
        <v>4</v>
      </c>
      <c r="D16" s="11"/>
      <c r="E16" s="11"/>
      <c r="F16" s="11"/>
      <c r="G16" s="12">
        <v>0</v>
      </c>
      <c r="H16" s="12">
        <v>0.3</v>
      </c>
      <c r="I16" s="12">
        <v>0.3</v>
      </c>
      <c r="J16" s="13"/>
      <c r="K16" s="12"/>
      <c r="L16" s="12"/>
      <c r="M16" s="12"/>
      <c r="N16" s="12"/>
      <c r="O16" s="12"/>
      <c r="P16" s="42"/>
    </row>
    <row r="17" spans="1:17" x14ac:dyDescent="0.25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25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25">
      <c r="A19" s="2"/>
      <c r="B19" s="2"/>
      <c r="C19" s="11" t="s">
        <v>4</v>
      </c>
      <c r="D19" s="11"/>
      <c r="E19" s="11"/>
      <c r="F19" s="11"/>
      <c r="G19" s="24">
        <v>1</v>
      </c>
      <c r="H19" s="12">
        <v>4.5</v>
      </c>
      <c r="I19" s="12">
        <v>3</v>
      </c>
      <c r="J19" s="13"/>
      <c r="K19" s="12"/>
      <c r="L19" s="12"/>
      <c r="M19" s="12"/>
      <c r="N19" s="12"/>
      <c r="O19" s="12"/>
      <c r="P19" s="42"/>
    </row>
    <row r="20" spans="1:17" x14ac:dyDescent="0.25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25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25">
      <c r="A22" s="2"/>
      <c r="B22" s="2"/>
      <c r="C22" s="20" t="s">
        <v>28</v>
      </c>
      <c r="D22" s="20"/>
      <c r="E22" s="20"/>
      <c r="F22" s="20"/>
      <c r="G22" s="59">
        <v>8.25</v>
      </c>
      <c r="H22" s="59">
        <v>1</v>
      </c>
      <c r="I22" s="59">
        <v>0</v>
      </c>
      <c r="J22" s="59"/>
      <c r="K22" s="59"/>
      <c r="L22" s="59"/>
      <c r="M22" s="59"/>
      <c r="N22" s="59"/>
      <c r="O22" s="59"/>
      <c r="P22" s="59"/>
      <c r="Q22" s="58"/>
    </row>
    <row r="23" spans="1:17" x14ac:dyDescent="0.25">
      <c r="A23" s="2"/>
      <c r="B23" s="2"/>
      <c r="C23" s="20" t="s">
        <v>4</v>
      </c>
      <c r="D23" s="20"/>
      <c r="E23" s="20"/>
      <c r="F23" s="20"/>
      <c r="G23" s="101">
        <v>9</v>
      </c>
      <c r="H23" s="12">
        <v>1</v>
      </c>
      <c r="I23" s="12">
        <v>0</v>
      </c>
      <c r="J23" s="12"/>
      <c r="K23" s="12"/>
      <c r="L23" s="12"/>
      <c r="M23" s="12"/>
      <c r="N23" s="12"/>
      <c r="O23" s="12"/>
      <c r="P23" s="12"/>
    </row>
    <row r="24" spans="1:17" x14ac:dyDescent="0.25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25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25">
      <c r="A26" s="2"/>
      <c r="B26" s="2"/>
      <c r="C26" s="20" t="s">
        <v>36</v>
      </c>
      <c r="D26" s="20"/>
      <c r="E26" s="20"/>
      <c r="F26" s="7">
        <v>75</v>
      </c>
      <c r="G26" s="83">
        <v>1</v>
      </c>
      <c r="H26" s="83">
        <v>14</v>
      </c>
      <c r="I26" s="83">
        <v>14</v>
      </c>
      <c r="J26" s="83">
        <v>10</v>
      </c>
      <c r="K26" s="83">
        <v>9</v>
      </c>
      <c r="L26" s="83">
        <v>8</v>
      </c>
      <c r="M26" s="83">
        <v>8</v>
      </c>
      <c r="N26" s="83">
        <v>6</v>
      </c>
      <c r="O26" s="83">
        <v>3</v>
      </c>
      <c r="P26" s="84">
        <v>1</v>
      </c>
    </row>
    <row r="27" spans="1:17" x14ac:dyDescent="0.25">
      <c r="A27" s="2"/>
      <c r="B27" s="2"/>
      <c r="C27" s="20" t="s">
        <v>37</v>
      </c>
      <c r="D27" s="20"/>
      <c r="E27" s="20"/>
      <c r="F27" s="7">
        <v>49</v>
      </c>
      <c r="G27" s="83">
        <v>0</v>
      </c>
      <c r="H27" s="83">
        <v>0</v>
      </c>
      <c r="I27" s="83">
        <v>0</v>
      </c>
      <c r="J27" s="83">
        <v>4</v>
      </c>
      <c r="K27" s="83">
        <v>5</v>
      </c>
      <c r="L27" s="83">
        <v>6</v>
      </c>
      <c r="M27" s="83">
        <v>6</v>
      </c>
      <c r="N27" s="83">
        <v>8</v>
      </c>
      <c r="O27" s="83">
        <v>9</v>
      </c>
      <c r="P27" s="84">
        <v>11</v>
      </c>
    </row>
    <row r="28" spans="1:17" x14ac:dyDescent="0.25">
      <c r="A28" s="2"/>
      <c r="B28" s="2"/>
      <c r="C28" s="20" t="s">
        <v>101</v>
      </c>
      <c r="D28" s="20"/>
      <c r="E28" s="20"/>
      <c r="F28" s="7">
        <f>SUM(G28:P28)</f>
        <v>62.000000000000007</v>
      </c>
      <c r="G28" s="12">
        <f>SUM(G41,G43,G45,G47,G49,G51,G53,G55,G57,G59,G61,G63,G65,G67,G69,G71,G73,G75,G77,G79,G81,G83,G85,G87,G89,G91)</f>
        <v>3.5999999999999996</v>
      </c>
      <c r="H28" s="12">
        <f>SUM(H41,H43,H45,H47,H49,H51,H53,H55,H57,H59,H61,H63,H65,H67,H69,H71,H73,H75,H77,H79,H81,H83,H85,H87,H89,H91)</f>
        <v>8.1000000000000014</v>
      </c>
      <c r="I28" s="12">
        <f>SUM(I41,I43,I45,I47,I49,I51,I53,I55,I57,I59,I61,I63,I65,I67,I69,I71,I73,I75,I77,I79,I81,I83,I85,I87,I89,I91)</f>
        <v>9.8500000000000014</v>
      </c>
      <c r="J28" s="12">
        <f>SUM(J41,J43,J45,J47,J49,J51,J53,J55,J57,J59,J61,J63,J65,J67,J69,J71,J73,J75,J77,J79,J81,J83,J85,J87,J89,J91)</f>
        <v>9.1</v>
      </c>
      <c r="K28" s="12">
        <f>SUM(K41,K43,K45,K47,K49,K51,K53,K55,K57,K59,K61,K63,K65,K67,K69,K71,K73,K75,K77,K79,K81,K83,K85,K87,K89,K91)</f>
        <v>8.0499999999999989</v>
      </c>
      <c r="L28" s="12">
        <f>SUM(L41,L43,L45,L47,L49,L51,L53,L55,L57,L59,L61,L63,L65,L67,L69,L71,L73,L75,L77,L79,L81,L83,L85,L87,L89,L91)</f>
        <v>7.6</v>
      </c>
      <c r="M28" s="12">
        <f>SUM(M41,M43,M45,M47,M49,M51,M53,M55,M57,M59,M61,M63,M65,M67,M69,M71,M73,M75,M77,M79,M81,M83,M85,M87,M89,M91)</f>
        <v>7.4</v>
      </c>
      <c r="N28" s="12">
        <f>SUM(N41,N43,N45,N47,N49,N51,N53,N55,N57,N59,N61,N63,N65,N67,N69,N71,N73,N75,N77,N79,N81,N83,N85,N87,N89,N91)</f>
        <v>5.2000000000000011</v>
      </c>
      <c r="O28" s="12">
        <f>SUM(O41,O43,O45,O47,O49,O51,O53,O55,O57,O59,O61,O63,O65,O67,O69,O71,O73,O75,O77,O79,O81,O83,O85,O87,O89,O91)</f>
        <v>2.9000000000000004</v>
      </c>
      <c r="P28" s="12">
        <f>SUM(P41,P43,P45,P47,P49,P51,P53,P55,P57,P59,P61,P63,P65,P67,P69,P71,P73,P75,P77,P79,P81,P83,P85,P87,P89,P91)</f>
        <v>0.2</v>
      </c>
    </row>
    <row r="29" spans="1:17" x14ac:dyDescent="0.25">
      <c r="A29" s="2"/>
      <c r="B29" s="2"/>
      <c r="C29" s="20" t="s">
        <v>104</v>
      </c>
      <c r="D29" s="20"/>
      <c r="E29" s="20"/>
      <c r="F29" s="20"/>
      <c r="G29" s="12">
        <f>SUM(G42,G44,G46,G48,G50,G52,G54,G56,G58,G60,G62,G64,G66,G68,G70,G72,G74,G76,G78,G80,G82,G84,G86,G88,G90,G92)</f>
        <v>2.7</v>
      </c>
      <c r="H29" s="12">
        <f>SUM(H42,H44,H46,H48,H50,H52,H54,H56,H58,H60,H62,H64,H66,H68,H70,H72,H74,H76,H78,H80,H82,H84,H86,H88,H90,H92)</f>
        <v>7.2</v>
      </c>
      <c r="I29" s="12">
        <f>SUM(I42,I44,I46,I48,I50,I52,I54,I56,I58,I60,I62,I64,I66,I68,I70,I72,I74,I76,I78,I80,I82,I84,I86,I88,I90,I92)</f>
        <v>8.35</v>
      </c>
      <c r="J29" s="12">
        <f>SUM(J42,J44,J46,J48,J50,J52,J54,J56,J58,J60,J62,J64,J66,J68,J70,J72,J74,J76,J78,J80,J82,J84,J86,J88,J90,J92)</f>
        <v>0</v>
      </c>
      <c r="K29" s="12">
        <f>SUM(K42,K44,K46,K48,K50,K52,K54,K56,K58,K60,K62,K64,K66,K68,K70,K72,K74,K76,K78,K80,K82,K84,K86,K88,K90,K92)</f>
        <v>0</v>
      </c>
      <c r="L29" s="12">
        <f>SUM(L42,L44,L46,L48,L50,L52,L54,L56,L58,L60,L62,L64,L66,L68,L70,L72,L74,L76,L78,L80,L82,L84,L86,L88,L90,L92)</f>
        <v>0</v>
      </c>
      <c r="M29" s="12">
        <f>SUM(M42,M44,M46,M48,M50,M52,M54,M56,M58,M60,M62,M64,M66,M68,M70,M72,M74,M76,M78,M80,M82,M84,M86,M88,M90,M92)</f>
        <v>0</v>
      </c>
      <c r="N29" s="12">
        <f>SUM(N42,N44,N46,N48,N50,N52,N54,N56,N58,N60,N62,N64,N66,N68,N70,N72,N74,N76,N78,N80,N82,N84,N86,N88,N90,N92)</f>
        <v>0</v>
      </c>
      <c r="O29" s="12">
        <f>SUM(O42,O44,O46,O48,O50,O52,O54,O56,O58,O60,O62,O64,O66,O68,O70,O72,O74,O76,O78,O80,O82,O84,O86,O88,O90,O92)</f>
        <v>0</v>
      </c>
      <c r="P29" s="12">
        <f>SUM(P42,P44,P46,P48,P50,P52,P54,P56,P58,P60,P62,P64,P66,P68,P70,P72,P74,P76,P78,P80,P82,P84,P86,P88,P90,P92)</f>
        <v>0</v>
      </c>
    </row>
    <row r="30" spans="1:17" x14ac:dyDescent="0.25">
      <c r="A30" s="2"/>
      <c r="B30" s="2"/>
      <c r="C30" s="20" t="s">
        <v>105</v>
      </c>
      <c r="D30" s="20"/>
      <c r="E30" s="20"/>
      <c r="F30" s="20"/>
      <c r="G30" s="12">
        <v>3</v>
      </c>
      <c r="H30" s="12">
        <v>1</v>
      </c>
      <c r="I30" s="12">
        <v>2</v>
      </c>
      <c r="J30" s="12"/>
      <c r="K30" s="12"/>
      <c r="L30" s="12"/>
      <c r="M30" s="12"/>
      <c r="N30" s="12"/>
      <c r="O30" s="12"/>
      <c r="P30" s="42"/>
    </row>
    <row r="31" spans="1:17" x14ac:dyDescent="0.25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25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25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25">
      <c r="A35" s="2"/>
      <c r="B35" s="2"/>
      <c r="C35" s="20" t="s">
        <v>97</v>
      </c>
      <c r="D35" s="20"/>
      <c r="E35" s="20"/>
      <c r="F35" s="7">
        <f>SUM(G35:P35)</f>
        <v>116.00000000000001</v>
      </c>
      <c r="G35" s="101">
        <f t="shared" ref="G35:M35" si="1">SUM(G6,G9,G12,G15,G18,G21,G28)</f>
        <v>20.100000000000001</v>
      </c>
      <c r="H35" s="101">
        <f t="shared" si="1"/>
        <v>12.600000000000001</v>
      </c>
      <c r="I35" s="101">
        <f t="shared" si="1"/>
        <v>14.350000000000001</v>
      </c>
      <c r="J35" s="101">
        <f t="shared" si="1"/>
        <v>13.6</v>
      </c>
      <c r="K35" s="101">
        <f t="shared" si="1"/>
        <v>12.549999999999999</v>
      </c>
      <c r="L35" s="101">
        <f t="shared" si="1"/>
        <v>12.1</v>
      </c>
      <c r="M35" s="101">
        <f t="shared" si="1"/>
        <v>11.9</v>
      </c>
      <c r="N35" s="101">
        <f t="shared" ref="N35:P35" si="2">SUM(N6,N9,N12,N19,N18,N19,N22,N28)</f>
        <v>9.2000000000000011</v>
      </c>
      <c r="O35" s="101">
        <f t="shared" si="2"/>
        <v>5.9</v>
      </c>
      <c r="P35" s="101">
        <f t="shared" si="2"/>
        <v>3.7</v>
      </c>
    </row>
    <row r="36" spans="1:16" x14ac:dyDescent="0.25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>
        <f>SUM(H7,H10,H13,H16,H19,H23,H29,H30)</f>
        <v>18.5</v>
      </c>
      <c r="I36" s="62">
        <f>SUM(I7,I10,I13,I16,I19,I23,I29,I30)</f>
        <v>17.149999999999999</v>
      </c>
      <c r="J36" s="62"/>
      <c r="K36" s="62"/>
      <c r="L36" s="62"/>
      <c r="M36" s="50"/>
      <c r="N36" s="62"/>
      <c r="O36" s="50"/>
      <c r="P36" s="50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6" x14ac:dyDescent="0.25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25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25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48">
        <v>1</v>
      </c>
      <c r="I42" s="48">
        <v>1</v>
      </c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2" si="3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25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25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3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25">
      <c r="A46" s="2"/>
      <c r="B46" s="2"/>
      <c r="C46" s="4" t="s">
        <v>65</v>
      </c>
      <c r="D46" s="49" t="s">
        <v>10</v>
      </c>
      <c r="E46" s="63"/>
      <c r="F46" s="2">
        <f t="shared" si="3"/>
        <v>2</v>
      </c>
      <c r="G46" s="48"/>
      <c r="H46" s="48">
        <v>1</v>
      </c>
      <c r="I46" s="48">
        <v>1</v>
      </c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3" t="s">
        <v>64</v>
      </c>
      <c r="D47" s="37" t="s">
        <v>11</v>
      </c>
      <c r="E47" s="63">
        <v>4</v>
      </c>
      <c r="F47" s="2">
        <f t="shared" si="3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25">
      <c r="A48" s="2"/>
      <c r="B48" s="2"/>
      <c r="C48" s="2"/>
      <c r="D48" s="49" t="s">
        <v>12</v>
      </c>
      <c r="E48" s="63"/>
      <c r="F48" s="48">
        <f t="shared" si="3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3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25">
      <c r="A50" s="2"/>
      <c r="B50" s="2"/>
      <c r="C50" s="2" t="s">
        <v>66</v>
      </c>
      <c r="D50" s="37" t="s">
        <v>10</v>
      </c>
      <c r="E50" s="63"/>
      <c r="F50" s="48">
        <f t="shared" si="3"/>
        <v>1.5</v>
      </c>
      <c r="G50" s="48"/>
      <c r="H50" s="48">
        <v>0.5</v>
      </c>
      <c r="I50" s="48">
        <v>1</v>
      </c>
      <c r="J50" s="48"/>
      <c r="K50" s="48"/>
      <c r="L50" s="5"/>
      <c r="M50" s="48"/>
      <c r="N50" s="48"/>
      <c r="O50" s="48"/>
      <c r="P50" s="48"/>
    </row>
    <row r="51" spans="1:16" x14ac:dyDescent="0.25">
      <c r="A51" s="2"/>
      <c r="B51" s="2"/>
      <c r="C51" s="2"/>
      <c r="D51" s="37" t="s">
        <v>11</v>
      </c>
      <c r="E51" s="63">
        <v>2</v>
      </c>
      <c r="F51" s="2">
        <f t="shared" si="3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25">
      <c r="A52" s="2"/>
      <c r="B52" s="2"/>
      <c r="C52" s="2"/>
      <c r="D52" s="37" t="s">
        <v>12</v>
      </c>
      <c r="E52" s="63"/>
      <c r="F52" s="48">
        <f t="shared" si="3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3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25">
      <c r="A54" s="2"/>
      <c r="B54" s="2"/>
      <c r="C54" s="2" t="s">
        <v>15</v>
      </c>
      <c r="D54" s="37" t="s">
        <v>10</v>
      </c>
      <c r="E54" s="63"/>
      <c r="F54" s="48">
        <f t="shared" si="3"/>
        <v>2</v>
      </c>
      <c r="G54" s="48"/>
      <c r="H54" s="48">
        <v>1</v>
      </c>
      <c r="I54" s="48">
        <v>1</v>
      </c>
      <c r="J54" s="48"/>
      <c r="K54" s="48"/>
      <c r="L54" s="48"/>
      <c r="M54" s="48"/>
      <c r="N54" s="48"/>
      <c r="O54" s="48"/>
      <c r="P54" s="48"/>
    </row>
    <row r="55" spans="1:16" x14ac:dyDescent="0.25">
      <c r="A55" s="2"/>
      <c r="B55" s="2"/>
      <c r="C55" s="2" t="s">
        <v>67</v>
      </c>
      <c r="D55" s="37" t="s">
        <v>11</v>
      </c>
      <c r="E55" s="63">
        <v>4</v>
      </c>
      <c r="F55" s="2">
        <f t="shared" si="3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25">
      <c r="A56" s="2"/>
      <c r="B56" s="2"/>
      <c r="C56" s="2"/>
      <c r="D56" s="37" t="s">
        <v>12</v>
      </c>
      <c r="E56" s="63"/>
      <c r="F56" s="48">
        <f t="shared" si="3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25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3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25">
      <c r="A58" s="2"/>
      <c r="B58" s="2"/>
      <c r="C58" s="2" t="s">
        <v>21</v>
      </c>
      <c r="D58" s="37" t="s">
        <v>10</v>
      </c>
      <c r="E58" s="63"/>
      <c r="F58" s="48">
        <f t="shared" si="3"/>
        <v>1.5</v>
      </c>
      <c r="G58" s="48"/>
      <c r="H58" s="48">
        <v>0.5</v>
      </c>
      <c r="I58" s="48">
        <v>1</v>
      </c>
      <c r="J58" s="48"/>
      <c r="K58" s="48"/>
      <c r="L58" s="48"/>
      <c r="M58" s="48"/>
      <c r="N58" s="48"/>
      <c r="O58" s="48"/>
      <c r="P58" s="48"/>
    </row>
    <row r="59" spans="1:16" x14ac:dyDescent="0.25">
      <c r="A59" s="2"/>
      <c r="B59" s="2"/>
      <c r="C59" s="2" t="s">
        <v>20</v>
      </c>
      <c r="D59" s="37" t="s">
        <v>11</v>
      </c>
      <c r="E59" s="63">
        <v>2.5</v>
      </c>
      <c r="F59" s="2">
        <f t="shared" si="3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25">
      <c r="A60" s="2"/>
      <c r="B60" s="2"/>
      <c r="C60" s="2"/>
      <c r="D60" s="37" t="s">
        <v>12</v>
      </c>
      <c r="E60" s="63"/>
      <c r="F60" s="48">
        <f t="shared" si="3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25">
      <c r="A61" s="2">
        <v>7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25">
      <c r="A62" s="2"/>
      <c r="B62" s="2"/>
      <c r="C62" s="2" t="s">
        <v>68</v>
      </c>
      <c r="D62" s="37" t="s">
        <v>10</v>
      </c>
      <c r="E62" s="63"/>
      <c r="F62" s="48">
        <f t="shared" si="3"/>
        <v>1.1000000000000001</v>
      </c>
      <c r="G62" s="48">
        <v>0.3</v>
      </c>
      <c r="H62" s="48">
        <v>0.5</v>
      </c>
      <c r="I62" s="48">
        <v>0.3</v>
      </c>
      <c r="J62" s="48"/>
      <c r="K62" s="48"/>
      <c r="L62" s="48"/>
      <c r="M62" s="48"/>
      <c r="N62" s="48"/>
      <c r="O62" s="48"/>
      <c r="P62" s="48"/>
    </row>
    <row r="63" spans="1:16" x14ac:dyDescent="0.25">
      <c r="A63" s="2"/>
      <c r="B63" s="2"/>
      <c r="C63" s="2" t="s">
        <v>69</v>
      </c>
      <c r="D63" s="37" t="s">
        <v>11</v>
      </c>
      <c r="E63" s="63">
        <v>2</v>
      </c>
      <c r="F63" s="2">
        <f t="shared" si="3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25">
      <c r="A64" s="2"/>
      <c r="B64" s="2"/>
      <c r="C64" s="2"/>
      <c r="D64" s="37" t="s">
        <v>12</v>
      </c>
      <c r="E64" s="63"/>
      <c r="F64" s="48">
        <f t="shared" si="3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25">
      <c r="A65" s="2">
        <v>8</v>
      </c>
      <c r="B65" s="5" t="s">
        <v>55</v>
      </c>
      <c r="C65" s="2"/>
      <c r="D65" s="37" t="s">
        <v>9</v>
      </c>
      <c r="E65" s="63">
        <v>2.75</v>
      </c>
      <c r="F65" s="2">
        <f t="shared" si="3"/>
        <v>2.75</v>
      </c>
      <c r="G65" s="2">
        <v>0.7</v>
      </c>
      <c r="H65" s="2">
        <v>0.7</v>
      </c>
      <c r="I65" s="2">
        <v>0.65</v>
      </c>
      <c r="J65" s="2">
        <v>0.7</v>
      </c>
      <c r="K65" s="63"/>
      <c r="L65" s="5"/>
      <c r="M65" s="2"/>
      <c r="N65" s="2"/>
      <c r="O65" s="2"/>
      <c r="P65" s="2"/>
    </row>
    <row r="66" spans="1:16" x14ac:dyDescent="0.25">
      <c r="A66" s="2"/>
      <c r="B66" s="2"/>
      <c r="C66" s="2" t="s">
        <v>70</v>
      </c>
      <c r="D66" s="37" t="s">
        <v>10</v>
      </c>
      <c r="E66" s="63"/>
      <c r="F66" s="48">
        <f t="shared" si="3"/>
        <v>1.35</v>
      </c>
      <c r="G66" s="48">
        <v>0.2</v>
      </c>
      <c r="H66" s="48">
        <v>0.5</v>
      </c>
      <c r="I66" s="48">
        <v>0.65</v>
      </c>
      <c r="J66" s="48"/>
      <c r="K66" s="48"/>
      <c r="L66" s="48"/>
      <c r="M66" s="48"/>
      <c r="N66" s="48"/>
      <c r="O66" s="48"/>
      <c r="P66" s="48"/>
    </row>
    <row r="67" spans="1:16" x14ac:dyDescent="0.25">
      <c r="A67" s="2"/>
      <c r="B67" s="2"/>
      <c r="C67" s="2" t="s">
        <v>16</v>
      </c>
      <c r="D67" s="37" t="s">
        <v>11</v>
      </c>
      <c r="E67" s="63">
        <v>1.25</v>
      </c>
      <c r="F67" s="2">
        <f t="shared" si="3"/>
        <v>1.25</v>
      </c>
      <c r="G67" s="2"/>
      <c r="H67" s="2"/>
      <c r="I67" s="2"/>
      <c r="J67" s="2"/>
      <c r="K67" s="2">
        <v>0.25</v>
      </c>
      <c r="L67" s="5">
        <v>0.2</v>
      </c>
      <c r="M67" s="2">
        <v>0.2</v>
      </c>
      <c r="N67" s="2">
        <v>0.2</v>
      </c>
      <c r="O67" s="2">
        <v>0.2</v>
      </c>
      <c r="P67" s="2">
        <v>0.2</v>
      </c>
    </row>
    <row r="68" spans="1:16" x14ac:dyDescent="0.25">
      <c r="A68" s="2"/>
      <c r="B68" s="2"/>
      <c r="C68" s="2"/>
      <c r="D68" s="37" t="s">
        <v>12</v>
      </c>
      <c r="E68" s="63"/>
      <c r="F68" s="2">
        <f t="shared" si="3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25">
      <c r="A69" s="2">
        <v>9</v>
      </c>
      <c r="B69" s="3" t="s">
        <v>56</v>
      </c>
      <c r="C69" s="2"/>
      <c r="D69" s="37" t="s">
        <v>9</v>
      </c>
      <c r="E69" s="63">
        <v>2.5</v>
      </c>
      <c r="F69" s="2">
        <f t="shared" si="3"/>
        <v>2.5</v>
      </c>
      <c r="G69" s="2">
        <v>0</v>
      </c>
      <c r="H69" s="2">
        <v>0.3</v>
      </c>
      <c r="I69" s="2">
        <v>1</v>
      </c>
      <c r="J69" s="2">
        <v>1.2</v>
      </c>
      <c r="K69" s="2"/>
      <c r="L69" s="5"/>
      <c r="M69" s="2"/>
      <c r="N69" s="2"/>
      <c r="O69" s="2"/>
      <c r="P69" s="2"/>
    </row>
    <row r="70" spans="1:16" x14ac:dyDescent="0.25">
      <c r="A70" s="2"/>
      <c r="B70" s="2"/>
      <c r="C70" s="2" t="s">
        <v>71</v>
      </c>
      <c r="D70" s="37" t="s">
        <v>10</v>
      </c>
      <c r="E70" s="63"/>
      <c r="F70" s="48">
        <f t="shared" si="3"/>
        <v>0.8</v>
      </c>
      <c r="G70" s="48"/>
      <c r="H70" s="48">
        <v>0.5</v>
      </c>
      <c r="I70" s="48">
        <v>0.3</v>
      </c>
      <c r="J70" s="48"/>
      <c r="K70" s="48"/>
      <c r="L70" s="48"/>
      <c r="M70" s="48"/>
      <c r="N70" s="48"/>
      <c r="O70" s="48"/>
      <c r="P70" s="48"/>
    </row>
    <row r="71" spans="1:16" x14ac:dyDescent="0.25">
      <c r="A71" s="2"/>
      <c r="B71" s="2"/>
      <c r="C71" s="2"/>
      <c r="D71" s="37" t="s">
        <v>11</v>
      </c>
      <c r="E71" s="63">
        <v>1.5</v>
      </c>
      <c r="F71" s="2">
        <f t="shared" si="3"/>
        <v>1.5</v>
      </c>
      <c r="G71" s="2"/>
      <c r="H71" s="2"/>
      <c r="I71" s="2"/>
      <c r="J71" s="2"/>
      <c r="K71" s="3">
        <v>0.2</v>
      </c>
      <c r="L71" s="64">
        <v>0.3</v>
      </c>
      <c r="M71" s="3">
        <v>0.4</v>
      </c>
      <c r="N71" s="3">
        <v>0.4</v>
      </c>
      <c r="O71" s="3">
        <v>0.2</v>
      </c>
      <c r="P71" s="2"/>
    </row>
    <row r="72" spans="1:16" x14ac:dyDescent="0.25">
      <c r="A72" s="2"/>
      <c r="B72" s="2"/>
      <c r="C72" s="2"/>
      <c r="D72" s="37" t="s">
        <v>12</v>
      </c>
      <c r="E72" s="63"/>
      <c r="F72" s="48">
        <f t="shared" si="3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25">
      <c r="A73" s="2">
        <v>10</v>
      </c>
      <c r="B73" s="3" t="s">
        <v>57</v>
      </c>
      <c r="C73" s="2"/>
      <c r="D73" s="37" t="s">
        <v>9</v>
      </c>
      <c r="E73" s="63">
        <v>2</v>
      </c>
      <c r="F73" s="2">
        <f t="shared" si="3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25">
      <c r="A74" s="2"/>
      <c r="B74" s="2"/>
      <c r="C74" s="2" t="s">
        <v>72</v>
      </c>
      <c r="D74" s="37" t="s">
        <v>10</v>
      </c>
      <c r="E74" s="63"/>
      <c r="F74" s="48">
        <f t="shared" si="3"/>
        <v>0.89999999999999991</v>
      </c>
      <c r="G74" s="48"/>
      <c r="H74" s="48">
        <v>0.2</v>
      </c>
      <c r="I74" s="48">
        <v>0.7</v>
      </c>
      <c r="J74" s="48"/>
      <c r="K74" s="48"/>
      <c r="L74" s="5"/>
      <c r="M74" s="48"/>
      <c r="N74" s="48"/>
      <c r="O74" s="48"/>
      <c r="P74" s="48"/>
    </row>
    <row r="75" spans="1:16" x14ac:dyDescent="0.25">
      <c r="A75" s="2"/>
      <c r="B75" s="2"/>
      <c r="C75" s="2" t="s">
        <v>73</v>
      </c>
      <c r="D75" s="37" t="s">
        <v>11</v>
      </c>
      <c r="E75" s="63">
        <v>2</v>
      </c>
      <c r="F75" s="2">
        <f t="shared" si="3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25">
      <c r="A76" s="2"/>
      <c r="B76" s="2"/>
      <c r="C76" s="2"/>
      <c r="D76" s="37" t="s">
        <v>12</v>
      </c>
      <c r="E76" s="63"/>
      <c r="F76" s="48">
        <f t="shared" si="3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2">
        <v>11</v>
      </c>
      <c r="B77" s="5" t="s">
        <v>60</v>
      </c>
      <c r="C77" s="2"/>
      <c r="D77" s="37" t="s">
        <v>9</v>
      </c>
      <c r="E77" s="63">
        <v>0</v>
      </c>
      <c r="F77" s="2">
        <f t="shared" si="3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25">
      <c r="A78" s="2"/>
      <c r="B78" s="2"/>
      <c r="C78" s="2" t="s">
        <v>18</v>
      </c>
      <c r="D78" s="37" t="s">
        <v>10</v>
      </c>
      <c r="E78" s="63"/>
      <c r="F78" s="2">
        <f t="shared" si="3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25">
      <c r="A79" s="2"/>
      <c r="B79" s="2"/>
      <c r="C79" s="2" t="s">
        <v>79</v>
      </c>
      <c r="D79" s="37" t="s">
        <v>11</v>
      </c>
      <c r="E79" s="63">
        <v>4</v>
      </c>
      <c r="F79" s="2">
        <f t="shared" si="3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25">
      <c r="A80" s="2"/>
      <c r="B80" s="2"/>
      <c r="C80" s="2"/>
      <c r="D80" s="37" t="s">
        <v>12</v>
      </c>
      <c r="E80" s="63"/>
      <c r="F80" s="48">
        <f t="shared" si="3"/>
        <v>1.4000000000000001</v>
      </c>
      <c r="G80" s="48">
        <v>0.6</v>
      </c>
      <c r="H80" s="48">
        <v>0.5</v>
      </c>
      <c r="I80" s="48">
        <v>0.3</v>
      </c>
      <c r="J80" s="48"/>
      <c r="K80" s="48"/>
      <c r="L80" s="48"/>
      <c r="M80" s="48"/>
      <c r="N80" s="48"/>
      <c r="O80" s="48"/>
      <c r="P80" s="48"/>
    </row>
    <row r="81" spans="1:16" x14ac:dyDescent="0.25">
      <c r="A81" s="2">
        <v>12</v>
      </c>
      <c r="B81" s="64" t="s">
        <v>61</v>
      </c>
      <c r="C81" s="2"/>
      <c r="D81" s="37" t="s">
        <v>9</v>
      </c>
      <c r="E81" s="63">
        <v>0</v>
      </c>
      <c r="F81" s="2">
        <f t="shared" si="3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25">
      <c r="A82" s="2"/>
      <c r="B82" s="2"/>
      <c r="C82" s="2" t="s">
        <v>17</v>
      </c>
      <c r="D82" s="37" t="s">
        <v>10</v>
      </c>
      <c r="E82" s="63"/>
      <c r="F82" s="48">
        <f t="shared" si="3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25">
      <c r="A83" s="2"/>
      <c r="B83" s="2"/>
      <c r="C83" s="2" t="s">
        <v>80</v>
      </c>
      <c r="D83" s="37" t="s">
        <v>11</v>
      </c>
      <c r="E83" s="63">
        <v>5</v>
      </c>
      <c r="F83" s="2">
        <f t="shared" si="3"/>
        <v>5</v>
      </c>
      <c r="G83" s="3">
        <v>0.4</v>
      </c>
      <c r="H83" s="3">
        <v>1</v>
      </c>
      <c r="I83" s="3">
        <v>0.6</v>
      </c>
      <c r="J83" s="3">
        <v>0.2</v>
      </c>
      <c r="K83" s="64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25">
      <c r="A84" s="2"/>
      <c r="B84" s="2"/>
      <c r="C84" s="2"/>
      <c r="D84" s="37" t="s">
        <v>12</v>
      </c>
      <c r="E84" s="63"/>
      <c r="F84" s="48">
        <f t="shared" si="3"/>
        <v>1.2</v>
      </c>
      <c r="G84" s="48">
        <v>0.1</v>
      </c>
      <c r="H84" s="48">
        <v>0.5</v>
      </c>
      <c r="I84" s="48">
        <v>0.6</v>
      </c>
      <c r="J84" s="48"/>
      <c r="K84" s="48"/>
      <c r="L84" s="48"/>
      <c r="M84" s="48"/>
      <c r="N84" s="48"/>
      <c r="O84" s="48"/>
      <c r="P84" s="48"/>
    </row>
    <row r="85" spans="1:16" x14ac:dyDescent="0.25">
      <c r="A85" s="2">
        <v>13</v>
      </c>
      <c r="B85" s="5" t="s">
        <v>62</v>
      </c>
      <c r="C85" s="2"/>
      <c r="D85" s="37" t="s">
        <v>9</v>
      </c>
      <c r="E85" s="86">
        <v>0</v>
      </c>
      <c r="F85" s="3">
        <f t="shared" si="3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25">
      <c r="A86" s="2"/>
      <c r="B86" s="2"/>
      <c r="C86" s="2" t="s">
        <v>19</v>
      </c>
      <c r="D86" s="37" t="s">
        <v>10</v>
      </c>
      <c r="E86" s="86"/>
      <c r="F86" s="3">
        <f t="shared" si="3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25">
      <c r="A87" s="2"/>
      <c r="B87" s="2"/>
      <c r="C87" s="2"/>
      <c r="D87" s="37" t="s">
        <v>11</v>
      </c>
      <c r="E87" s="63">
        <v>2</v>
      </c>
      <c r="F87" s="2">
        <f t="shared" si="3"/>
        <v>2</v>
      </c>
      <c r="G87" s="2">
        <v>0.4</v>
      </c>
      <c r="H87" s="2">
        <v>0.4</v>
      </c>
      <c r="I87" s="2">
        <v>0.4</v>
      </c>
      <c r="J87" s="2">
        <v>0.2</v>
      </c>
      <c r="K87" s="2">
        <v>0.3</v>
      </c>
      <c r="L87" s="5">
        <v>0.3</v>
      </c>
      <c r="M87" s="2"/>
      <c r="N87" s="2"/>
      <c r="O87" s="2"/>
      <c r="P87" s="2"/>
    </row>
    <row r="88" spans="1:16" x14ac:dyDescent="0.25">
      <c r="A88" s="2"/>
      <c r="B88" s="2"/>
      <c r="C88" s="2"/>
      <c r="D88" s="37" t="s">
        <v>12</v>
      </c>
      <c r="E88" s="63"/>
      <c r="F88" s="48">
        <f t="shared" si="3"/>
        <v>0.60000000000000009</v>
      </c>
      <c r="G88" s="48">
        <v>0.2</v>
      </c>
      <c r="H88" s="48">
        <v>0.2</v>
      </c>
      <c r="I88" s="48">
        <v>0.2</v>
      </c>
      <c r="J88" s="48"/>
      <c r="K88" s="48"/>
      <c r="L88" s="48"/>
      <c r="M88" s="48"/>
      <c r="N88" s="48"/>
      <c r="O88" s="48"/>
      <c r="P88" s="48"/>
    </row>
    <row r="89" spans="1:16" x14ac:dyDescent="0.25">
      <c r="A89" s="2">
        <v>14</v>
      </c>
      <c r="B89" s="2" t="s">
        <v>63</v>
      </c>
      <c r="C89" s="2"/>
      <c r="D89" s="37" t="s">
        <v>9</v>
      </c>
      <c r="E89" s="63">
        <v>0</v>
      </c>
      <c r="F89" s="2">
        <f t="shared" si="3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25">
      <c r="A90" s="2"/>
      <c r="B90" s="2"/>
      <c r="C90" s="2" t="s">
        <v>74</v>
      </c>
      <c r="D90" s="37" t="s">
        <v>10</v>
      </c>
      <c r="E90" s="63"/>
      <c r="F90" s="48">
        <f t="shared" si="3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25">
      <c r="A91" s="2"/>
      <c r="B91" s="2"/>
      <c r="C91" s="2"/>
      <c r="D91" s="37" t="s">
        <v>11</v>
      </c>
      <c r="E91" s="63">
        <v>2</v>
      </c>
      <c r="F91" s="2">
        <f t="shared" si="3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25">
      <c r="A92" s="2"/>
      <c r="B92" s="2"/>
      <c r="C92" s="2"/>
      <c r="D92" s="37" t="s">
        <v>12</v>
      </c>
      <c r="E92" s="2"/>
      <c r="F92" s="48">
        <f t="shared" si="3"/>
        <v>0.89999999999999991</v>
      </c>
      <c r="G92" s="48">
        <v>0.3</v>
      </c>
      <c r="H92" s="48">
        <v>0.3</v>
      </c>
      <c r="I92" s="48">
        <v>0.3</v>
      </c>
      <c r="J92" s="48"/>
      <c r="K92" s="48"/>
      <c r="L92" s="48"/>
      <c r="M92" s="48"/>
      <c r="N92" s="48"/>
      <c r="O92" s="48"/>
      <c r="P92" s="48"/>
    </row>
    <row r="93" spans="1:16" x14ac:dyDescent="0.25">
      <c r="A93" s="2">
        <v>15</v>
      </c>
      <c r="B93" s="5" t="s">
        <v>111</v>
      </c>
      <c r="C93" s="2"/>
      <c r="D93" s="37" t="s">
        <v>9</v>
      </c>
      <c r="E93" s="63">
        <v>3</v>
      </c>
      <c r="F93" s="48"/>
      <c r="G93" s="48"/>
      <c r="H93" s="5">
        <v>0.25</v>
      </c>
      <c r="I93" s="5">
        <v>0.5</v>
      </c>
      <c r="J93" s="5">
        <v>0.5</v>
      </c>
      <c r="K93" s="5">
        <v>0.5</v>
      </c>
      <c r="L93" s="5">
        <v>0.75</v>
      </c>
      <c r="M93" s="5">
        <v>0.5</v>
      </c>
      <c r="N93" s="48"/>
      <c r="O93" s="48"/>
      <c r="P93" s="48"/>
    </row>
    <row r="94" spans="1:16" x14ac:dyDescent="0.25">
      <c r="A94" s="2"/>
      <c r="B94" s="2"/>
      <c r="C94" s="2" t="s">
        <v>112</v>
      </c>
      <c r="D94" s="37" t="s">
        <v>10</v>
      </c>
      <c r="E94" s="63"/>
      <c r="F94" s="48"/>
      <c r="G94" s="48"/>
      <c r="H94" s="48">
        <v>0.25</v>
      </c>
      <c r="I94" s="48">
        <v>0.2</v>
      </c>
      <c r="J94" s="48"/>
      <c r="K94" s="48"/>
      <c r="L94" s="48"/>
      <c r="M94" s="48"/>
      <c r="N94" s="48"/>
      <c r="O94" s="48"/>
      <c r="P94" s="48"/>
    </row>
    <row r="95" spans="1:16" x14ac:dyDescent="0.25">
      <c r="A95" s="2"/>
      <c r="B95" s="2"/>
      <c r="C95" s="2"/>
      <c r="D95" s="37" t="s">
        <v>11</v>
      </c>
      <c r="E95" s="63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2"/>
      <c r="B96" s="2"/>
      <c r="C96" s="2"/>
      <c r="D96" s="37" t="s">
        <v>12</v>
      </c>
      <c r="E96" s="63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x14ac:dyDescent="0.25">
      <c r="A97" s="2">
        <v>16</v>
      </c>
      <c r="B97" s="2" t="s">
        <v>116</v>
      </c>
      <c r="C97" s="2"/>
      <c r="D97" s="37" t="s">
        <v>9</v>
      </c>
      <c r="E97" s="63">
        <v>0</v>
      </c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x14ac:dyDescent="0.25">
      <c r="A98" s="2"/>
      <c r="B98" s="2"/>
      <c r="C98" s="2"/>
      <c r="D98" s="37" t="s">
        <v>10</v>
      </c>
      <c r="E98" s="63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25">
      <c r="A99" s="2"/>
      <c r="B99" s="2"/>
      <c r="C99" s="2"/>
      <c r="D99" s="37" t="s">
        <v>11</v>
      </c>
      <c r="E99" s="63">
        <v>4</v>
      </c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</row>
    <row r="100" spans="1:16" x14ac:dyDescent="0.25">
      <c r="A100" s="2"/>
      <c r="B100" s="2"/>
      <c r="C100" s="2"/>
      <c r="D100" s="37" t="s">
        <v>12</v>
      </c>
      <c r="E100" s="63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x14ac:dyDescent="0.25">
      <c r="A101" s="2">
        <v>17</v>
      </c>
      <c r="B101" s="2" t="s">
        <v>114</v>
      </c>
      <c r="C101" s="2"/>
      <c r="D101" s="37" t="s">
        <v>9</v>
      </c>
      <c r="E101" s="63">
        <v>0</v>
      </c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</row>
    <row r="102" spans="1:16" x14ac:dyDescent="0.25">
      <c r="A102" s="2"/>
      <c r="B102" s="2"/>
      <c r="C102" s="2"/>
      <c r="D102" s="37" t="s">
        <v>10</v>
      </c>
      <c r="E102" s="63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</row>
    <row r="103" spans="1:16" x14ac:dyDescent="0.25">
      <c r="A103" s="2"/>
      <c r="B103" s="2"/>
      <c r="C103" s="2"/>
      <c r="D103" s="37" t="s">
        <v>11</v>
      </c>
      <c r="E103" s="63">
        <v>1</v>
      </c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</row>
    <row r="104" spans="1:16" x14ac:dyDescent="0.25">
      <c r="A104" s="2"/>
      <c r="B104" s="2"/>
      <c r="C104" s="2"/>
      <c r="D104" s="37" t="s">
        <v>12</v>
      </c>
      <c r="E104" s="63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</row>
    <row r="105" spans="1:16" x14ac:dyDescent="0.25">
      <c r="A105" s="2">
        <v>18</v>
      </c>
      <c r="B105" s="2" t="s">
        <v>115</v>
      </c>
      <c r="C105" s="2"/>
      <c r="D105" s="37" t="s">
        <v>9</v>
      </c>
      <c r="E105" s="63">
        <v>1.5</v>
      </c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</row>
    <row r="106" spans="1:16" x14ac:dyDescent="0.25">
      <c r="A106" s="2"/>
      <c r="B106" s="2"/>
      <c r="C106" s="2"/>
      <c r="D106" s="37" t="s">
        <v>10</v>
      </c>
      <c r="E106" s="63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</row>
    <row r="107" spans="1:16" x14ac:dyDescent="0.25">
      <c r="A107" s="2"/>
      <c r="B107" s="2"/>
      <c r="C107" s="2"/>
      <c r="D107" s="37" t="s">
        <v>11</v>
      </c>
      <c r="E107" s="63">
        <v>1.5</v>
      </c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</row>
    <row r="108" spans="1:16" x14ac:dyDescent="0.25">
      <c r="A108" s="2"/>
      <c r="B108" s="2"/>
      <c r="C108" s="2"/>
      <c r="D108" s="37" t="s">
        <v>12</v>
      </c>
      <c r="E108" s="2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  <row r="109" spans="1:16" x14ac:dyDescent="0.25">
      <c r="A109" s="93" t="s">
        <v>92</v>
      </c>
      <c r="B109" s="94"/>
      <c r="C109" s="95"/>
      <c r="D109" s="96" t="s">
        <v>9</v>
      </c>
      <c r="E109" s="94">
        <v>49</v>
      </c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</row>
    <row r="110" spans="1:16" x14ac:dyDescent="0.25">
      <c r="A110" s="99">
        <v>6</v>
      </c>
      <c r="B110" s="86" t="s">
        <v>117</v>
      </c>
      <c r="C110" s="100"/>
      <c r="D110" s="49" t="s">
        <v>102</v>
      </c>
      <c r="E110" s="3"/>
      <c r="F110" s="3"/>
      <c r="G110" s="3">
        <f>G27</f>
        <v>0</v>
      </c>
      <c r="H110" s="3">
        <f t="shared" ref="H110:P110" si="4">H27</f>
        <v>0</v>
      </c>
      <c r="I110" s="3">
        <f t="shared" si="4"/>
        <v>0</v>
      </c>
      <c r="J110" s="3">
        <f t="shared" si="4"/>
        <v>4</v>
      </c>
      <c r="K110" s="3">
        <f t="shared" si="4"/>
        <v>5</v>
      </c>
      <c r="L110" s="3">
        <f t="shared" si="4"/>
        <v>6</v>
      </c>
      <c r="M110" s="3">
        <f t="shared" si="4"/>
        <v>6</v>
      </c>
      <c r="N110" s="3">
        <f t="shared" si="4"/>
        <v>8</v>
      </c>
      <c r="O110" s="3">
        <f t="shared" si="4"/>
        <v>9</v>
      </c>
      <c r="P110" s="3">
        <f t="shared" si="4"/>
        <v>11</v>
      </c>
    </row>
    <row r="111" spans="1:16" x14ac:dyDescent="0.25">
      <c r="A111" s="99"/>
      <c r="B111" s="86"/>
      <c r="C111" s="100"/>
      <c r="D111" s="49" t="s">
        <v>103</v>
      </c>
      <c r="E111" s="3"/>
      <c r="F111" s="3"/>
      <c r="G111" s="106">
        <v>3</v>
      </c>
      <c r="H111" s="3">
        <v>1</v>
      </c>
      <c r="I111" s="106">
        <v>2</v>
      </c>
      <c r="J111" s="3"/>
      <c r="K111" s="3"/>
      <c r="L111" s="3"/>
      <c r="M111" s="3"/>
      <c r="N111" s="3"/>
      <c r="O111" s="3"/>
      <c r="P111" s="3"/>
    </row>
    <row r="112" spans="1:16" x14ac:dyDescent="0.25">
      <c r="A112" s="102"/>
      <c r="B112" s="103"/>
      <c r="C112" s="104"/>
      <c r="D112" s="49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3"/>
    </row>
    <row r="113" spans="1:17" x14ac:dyDescent="0.25">
      <c r="A113" s="102"/>
      <c r="B113" s="103"/>
      <c r="C113" s="104"/>
      <c r="D113" s="49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3"/>
    </row>
    <row r="114" spans="1:17" x14ac:dyDescent="0.25">
      <c r="A114" s="57"/>
      <c r="B114" s="57"/>
      <c r="C114" s="54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2"/>
    </row>
    <row r="115" spans="1:17" ht="42" customHeight="1" x14ac:dyDescent="0.25">
      <c r="A115" s="2"/>
      <c r="B115" s="2"/>
      <c r="C115" s="51"/>
      <c r="D115" s="97" t="s">
        <v>31</v>
      </c>
      <c r="E115" s="97" t="s">
        <v>94</v>
      </c>
      <c r="F115" s="97" t="s">
        <v>95</v>
      </c>
      <c r="G115" s="56"/>
      <c r="H115" s="2"/>
      <c r="I115" s="2"/>
      <c r="J115" s="2"/>
      <c r="K115" s="2"/>
      <c r="L115" s="2"/>
      <c r="M115" s="2"/>
      <c r="N115" s="2"/>
      <c r="O115" s="2"/>
      <c r="P115" s="2"/>
    </row>
    <row r="116" spans="1:17" x14ac:dyDescent="0.25">
      <c r="A116" s="2"/>
      <c r="B116" s="2"/>
      <c r="C116" s="51" t="s">
        <v>88</v>
      </c>
      <c r="D116" s="2"/>
      <c r="E116" s="2">
        <f>SUM(E41,E45,E49,E53,E57,E61,E65,E69,E73,E77,E81,E85,E89,E109,E93,E97,E101,E105)</f>
        <v>79.25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7" x14ac:dyDescent="0.25">
      <c r="A117" s="2"/>
      <c r="B117" s="2"/>
      <c r="C117" s="51" t="s">
        <v>89</v>
      </c>
      <c r="D117" s="2"/>
      <c r="E117" s="2">
        <f>SUM(E43,E47,E51,E55,E59,E63,E67,E71,E75,E79,E83,E87,E91,E95,E99,E103,E107)</f>
        <v>44.75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7" x14ac:dyDescent="0.25">
      <c r="A118" s="2"/>
      <c r="B118" s="2"/>
      <c r="C118" s="51" t="s">
        <v>90</v>
      </c>
      <c r="D118" s="2"/>
      <c r="E118" s="2">
        <f>SUM(E116:E117)</f>
        <v>124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20" spans="1:17" ht="55.2" x14ac:dyDescent="0.25">
      <c r="A120" s="35"/>
      <c r="B120" s="35"/>
      <c r="C120" s="35" t="s">
        <v>24</v>
      </c>
      <c r="D120" s="35" t="s">
        <v>22</v>
      </c>
      <c r="E120" s="36" t="s">
        <v>8</v>
      </c>
      <c r="F120" s="36"/>
      <c r="G120" s="31" t="s">
        <v>33</v>
      </c>
      <c r="H120" s="32" t="s">
        <v>34</v>
      </c>
      <c r="I120" s="31" t="s">
        <v>35</v>
      </c>
      <c r="J120" s="32" t="s">
        <v>81</v>
      </c>
      <c r="K120" s="33" t="s">
        <v>82</v>
      </c>
      <c r="L120" s="33" t="s">
        <v>83</v>
      </c>
      <c r="M120" s="33" t="s">
        <v>84</v>
      </c>
      <c r="N120" s="33" t="s">
        <v>85</v>
      </c>
      <c r="O120" s="34" t="s">
        <v>86</v>
      </c>
      <c r="P120" s="39" t="s">
        <v>87</v>
      </c>
      <c r="Q120" s="68" t="s">
        <v>32</v>
      </c>
    </row>
    <row r="121" spans="1:17" ht="33.6" customHeight="1" x14ac:dyDescent="0.25">
      <c r="A121" s="2">
        <v>1</v>
      </c>
      <c r="B121" s="2" t="s">
        <v>49</v>
      </c>
      <c r="C121" s="4" t="s">
        <v>40</v>
      </c>
      <c r="D121" s="2"/>
      <c r="E121" s="2"/>
      <c r="F121" s="2"/>
      <c r="G121" s="2"/>
      <c r="H121" s="2"/>
      <c r="I121" s="2">
        <v>0.3</v>
      </c>
      <c r="J121" s="2"/>
      <c r="K121" s="2"/>
      <c r="L121" s="2"/>
      <c r="M121" s="2"/>
      <c r="N121" s="2"/>
      <c r="O121" s="2"/>
      <c r="P121" s="2"/>
      <c r="Q121" s="2"/>
    </row>
    <row r="122" spans="1:17" ht="19.2" customHeight="1" x14ac:dyDescent="0.25">
      <c r="A122" s="2">
        <v>2</v>
      </c>
      <c r="B122" s="2" t="s">
        <v>50</v>
      </c>
      <c r="C122" s="4" t="s">
        <v>41</v>
      </c>
      <c r="D122" s="2"/>
      <c r="E122" s="2"/>
      <c r="F122" s="2"/>
      <c r="G122" s="2"/>
      <c r="H122" s="2">
        <v>0.5</v>
      </c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20.399999999999999" customHeight="1" x14ac:dyDescent="0.25">
      <c r="A123" s="2">
        <v>3</v>
      </c>
      <c r="B123" s="2" t="s">
        <v>51</v>
      </c>
      <c r="C123" s="4" t="s">
        <v>42</v>
      </c>
      <c r="D123" s="2"/>
      <c r="E123" s="2"/>
      <c r="F123" s="2"/>
      <c r="G123" s="2"/>
      <c r="H123" s="2">
        <v>0.2</v>
      </c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7.399999999999999" customHeight="1" x14ac:dyDescent="0.25">
      <c r="A124" s="2">
        <v>4</v>
      </c>
      <c r="B124" s="2" t="s">
        <v>52</v>
      </c>
      <c r="C124" s="4" t="s">
        <v>43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6.95" customHeight="1" x14ac:dyDescent="0.25">
      <c r="A125" s="2">
        <v>5</v>
      </c>
      <c r="B125" s="2" t="s">
        <v>53</v>
      </c>
      <c r="C125" s="4" t="s">
        <v>44</v>
      </c>
      <c r="D125" s="2"/>
      <c r="E125" s="2"/>
      <c r="F125" s="2"/>
      <c r="G125" s="2"/>
      <c r="H125" s="2">
        <v>0.5</v>
      </c>
      <c r="I125" s="2">
        <v>0.5</v>
      </c>
      <c r="J125" s="2"/>
      <c r="K125" s="2"/>
      <c r="L125" s="2"/>
      <c r="M125" s="2"/>
      <c r="N125" s="2"/>
      <c r="O125" s="2"/>
      <c r="P125" s="2"/>
      <c r="Q125" s="2"/>
    </row>
    <row r="126" spans="1:17" ht="16.95" customHeight="1" x14ac:dyDescent="0.25">
      <c r="A126" s="2">
        <v>6</v>
      </c>
      <c r="B126" s="2" t="s">
        <v>92</v>
      </c>
      <c r="C126" s="4" t="s">
        <v>113</v>
      </c>
      <c r="D126" s="2"/>
      <c r="E126" s="2"/>
      <c r="F126" s="2"/>
      <c r="G126" s="2"/>
      <c r="H126" s="2"/>
      <c r="I126" s="2">
        <v>0.3</v>
      </c>
      <c r="J126" s="2"/>
      <c r="K126" s="2"/>
      <c r="L126" s="2"/>
      <c r="M126" s="2"/>
      <c r="N126" s="2"/>
      <c r="O126" s="2"/>
      <c r="P126" s="2"/>
      <c r="Q126" s="2"/>
    </row>
    <row r="127" spans="1:17" ht="17.399999999999999" customHeight="1" x14ac:dyDescent="0.25">
      <c r="A127" s="2">
        <v>7</v>
      </c>
      <c r="B127" s="2" t="s">
        <v>54</v>
      </c>
      <c r="C127" s="4" t="s">
        <v>45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20.399999999999999" customHeight="1" x14ac:dyDescent="0.25">
      <c r="A128" s="2">
        <v>8</v>
      </c>
      <c r="B128" s="2" t="s">
        <v>55</v>
      </c>
      <c r="C128" s="4" t="s">
        <v>46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9.2" customHeight="1" x14ac:dyDescent="0.25">
      <c r="A129" s="2">
        <v>9</v>
      </c>
      <c r="B129" s="2" t="s">
        <v>56</v>
      </c>
      <c r="C129" s="4" t="s">
        <v>47</v>
      </c>
      <c r="D129" s="2"/>
      <c r="E129" s="2"/>
      <c r="F129" s="2"/>
      <c r="G129" s="2"/>
      <c r="H129" s="2"/>
      <c r="I129" s="2">
        <v>0.5</v>
      </c>
      <c r="J129" s="2"/>
      <c r="K129" s="2"/>
      <c r="L129" s="2"/>
      <c r="M129" s="2"/>
      <c r="N129" s="2"/>
      <c r="O129" s="2"/>
      <c r="P129" s="2"/>
      <c r="Q129" s="2"/>
    </row>
    <row r="130" spans="1:17" ht="20.399999999999999" customHeight="1" x14ac:dyDescent="0.25">
      <c r="A130" s="2">
        <v>10</v>
      </c>
      <c r="B130" s="2" t="s">
        <v>57</v>
      </c>
      <c r="C130" s="4" t="s">
        <v>48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>
        <v>11</v>
      </c>
      <c r="B131" s="2" t="s">
        <v>60</v>
      </c>
      <c r="C131" s="4" t="s">
        <v>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28.95" customHeight="1" x14ac:dyDescent="0.25">
      <c r="A132" s="2">
        <v>12</v>
      </c>
      <c r="B132" s="2" t="s">
        <v>61</v>
      </c>
      <c r="C132" s="4" t="s">
        <v>58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>
        <v>13</v>
      </c>
      <c r="B133" s="2" t="s">
        <v>62</v>
      </c>
      <c r="C133" s="4" t="s">
        <v>1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3.2" customHeight="1" x14ac:dyDescent="0.25">
      <c r="A134" s="2">
        <v>14</v>
      </c>
      <c r="B134" s="2" t="s">
        <v>63</v>
      </c>
      <c r="C134" s="4" t="s">
        <v>59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3.2" customHeight="1" x14ac:dyDescent="0.25">
      <c r="A135" s="2">
        <v>15</v>
      </c>
      <c r="B135" s="5" t="s">
        <v>111</v>
      </c>
      <c r="C135" s="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3" t="s">
        <v>30</v>
      </c>
      <c r="C136" s="2"/>
      <c r="D136" s="2"/>
      <c r="E136" s="2"/>
      <c r="F136" s="2"/>
      <c r="G136" s="2"/>
      <c r="H136" s="2">
        <v>1.5</v>
      </c>
      <c r="I136" s="2">
        <v>0.3</v>
      </c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107"/>
      <c r="B137" s="66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1:17" x14ac:dyDescent="0.25">
      <c r="B138" s="66"/>
    </row>
    <row r="139" spans="1:17" ht="55.2" x14ac:dyDescent="0.25">
      <c r="C139" s="53" t="s">
        <v>76</v>
      </c>
      <c r="D139" s="53"/>
      <c r="E139" s="36" t="s">
        <v>8</v>
      </c>
      <c r="F139" s="36"/>
      <c r="G139" s="31" t="s">
        <v>33</v>
      </c>
      <c r="H139" s="32" t="s">
        <v>34</v>
      </c>
      <c r="I139" s="31" t="s">
        <v>35</v>
      </c>
      <c r="J139" s="32" t="s">
        <v>81</v>
      </c>
      <c r="K139" s="33" t="s">
        <v>82</v>
      </c>
      <c r="L139" s="33" t="s">
        <v>83</v>
      </c>
      <c r="M139" s="33" t="s">
        <v>84</v>
      </c>
      <c r="N139" s="33" t="s">
        <v>85</v>
      </c>
      <c r="O139" s="34" t="s">
        <v>86</v>
      </c>
      <c r="P139" s="39" t="s">
        <v>87</v>
      </c>
      <c r="Q139" s="52" t="s">
        <v>25</v>
      </c>
    </row>
    <row r="140" spans="1:17" x14ac:dyDescent="0.25">
      <c r="A140" s="2">
        <v>1</v>
      </c>
      <c r="B140" s="2" t="s">
        <v>77</v>
      </c>
      <c r="C140" s="2" t="s">
        <v>107</v>
      </c>
      <c r="D140" s="37" t="s">
        <v>9</v>
      </c>
      <c r="E140" s="2">
        <v>1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/>
      <c r="B141" s="2"/>
      <c r="C141" s="2" t="s">
        <v>26</v>
      </c>
      <c r="D141" s="37" t="s">
        <v>10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37" t="s">
        <v>11</v>
      </c>
      <c r="E142" s="2">
        <v>1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2"/>
      <c r="C143" s="2"/>
      <c r="D143" s="37" t="s">
        <v>12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>
        <v>2</v>
      </c>
      <c r="B144" s="2" t="s">
        <v>108</v>
      </c>
      <c r="C144" s="2" t="s">
        <v>106</v>
      </c>
      <c r="D144" s="37" t="s">
        <v>9</v>
      </c>
      <c r="E144" s="2">
        <v>0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/>
      <c r="B145" s="2"/>
      <c r="C145" s="2"/>
      <c r="D145" s="37" t="s">
        <v>10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37" t="s">
        <v>11</v>
      </c>
      <c r="E146" s="2">
        <v>5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/>
      <c r="B147" s="2"/>
      <c r="C147" s="2"/>
      <c r="D147" s="37" t="s">
        <v>12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>
        <v>3</v>
      </c>
      <c r="B148" s="2" t="s">
        <v>110</v>
      </c>
      <c r="C148" s="2" t="s">
        <v>109</v>
      </c>
      <c r="D148" s="37" t="s">
        <v>9</v>
      </c>
      <c r="E148" s="2">
        <v>28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/>
      <c r="B149" s="2"/>
      <c r="C149" s="2"/>
      <c r="D149" s="37" t="s">
        <v>10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37" t="s">
        <v>11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/>
      <c r="B151" s="2"/>
      <c r="C151" s="2"/>
      <c r="D151" s="37" t="s">
        <v>12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41.4" x14ac:dyDescent="0.25">
      <c r="A152" s="2">
        <v>4</v>
      </c>
      <c r="B152" s="2"/>
      <c r="C152" s="4" t="s">
        <v>118</v>
      </c>
      <c r="D152" s="37" t="s">
        <v>9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/>
      <c r="B153" s="2"/>
      <c r="C153" s="4"/>
      <c r="D153" s="37" t="s">
        <v>10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4"/>
      <c r="D154" s="37" t="s">
        <v>11</v>
      </c>
      <c r="E154" s="2">
        <v>4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/>
      <c r="B155" s="2"/>
      <c r="C155" s="4"/>
      <c r="D155" s="37" t="s">
        <v>12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41.4" x14ac:dyDescent="0.25">
      <c r="A156" s="2">
        <v>5</v>
      </c>
      <c r="B156" s="2"/>
      <c r="C156" s="4" t="s">
        <v>119</v>
      </c>
      <c r="D156" s="37" t="s">
        <v>9</v>
      </c>
      <c r="E156" s="2">
        <v>8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2"/>
      <c r="B157" s="2"/>
      <c r="C157" s="4"/>
      <c r="D157" s="37" t="s">
        <v>10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2"/>
      <c r="B158" s="2"/>
      <c r="C158" s="4"/>
      <c r="D158" s="37" t="s">
        <v>11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25">
      <c r="A159" s="2"/>
      <c r="B159" s="2"/>
      <c r="C159" s="4"/>
      <c r="D159" s="37" t="s">
        <v>12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27.6" x14ac:dyDescent="0.25">
      <c r="A160" s="2">
        <v>6</v>
      </c>
      <c r="B160" s="2"/>
      <c r="C160" s="4" t="s">
        <v>120</v>
      </c>
      <c r="D160" s="37" t="s">
        <v>9</v>
      </c>
      <c r="E160" s="2">
        <v>8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5">
      <c r="A161" s="2"/>
      <c r="B161" s="2"/>
      <c r="C161" s="4"/>
      <c r="D161" s="37" t="s">
        <v>10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5">
      <c r="A162" s="2"/>
      <c r="B162" s="2"/>
      <c r="C162" s="2"/>
      <c r="D162" s="37" t="s">
        <v>11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5">
      <c r="A163" s="2"/>
      <c r="B163" s="2"/>
      <c r="C163" s="2"/>
      <c r="D163" s="37" t="s">
        <v>12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25">
      <c r="A164" s="2">
        <v>7</v>
      </c>
      <c r="B164" s="2"/>
      <c r="C164" s="2"/>
      <c r="D164" s="37" t="s">
        <v>9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25">
      <c r="A165" s="2"/>
      <c r="B165" s="2"/>
      <c r="C165" s="2"/>
      <c r="D165" s="37" t="s">
        <v>10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25">
      <c r="A166" s="2"/>
      <c r="B166" s="2"/>
      <c r="C166" s="2"/>
      <c r="D166" s="37" t="s">
        <v>11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25">
      <c r="A167" s="2"/>
      <c r="B167" s="2"/>
      <c r="C167" s="2"/>
      <c r="D167" s="37" t="s">
        <v>12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25">
      <c r="A168" s="2">
        <v>8</v>
      </c>
      <c r="B168" s="2"/>
      <c r="C168" s="2"/>
      <c r="D168" s="37" t="s">
        <v>9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25">
      <c r="A169" s="2"/>
      <c r="B169" s="2"/>
      <c r="C169" s="2"/>
      <c r="D169" s="37" t="s">
        <v>10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25">
      <c r="A170" s="2"/>
      <c r="B170" s="2"/>
      <c r="C170" s="2"/>
      <c r="D170" s="37" t="s">
        <v>11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25">
      <c r="A171" s="2"/>
      <c r="B171" s="2"/>
      <c r="C171" s="2"/>
      <c r="D171" s="37" t="s">
        <v>12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SA5#163</vt:lpstr>
      <vt:lpstr>SA5#164</vt:lpstr>
      <vt:lpstr>SA5#165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05-23-2140_Puneet Jain</dc:creator>
  <cp:lastModifiedBy>ZL</cp:lastModifiedBy>
  <dcterms:created xsi:type="dcterms:W3CDTF">2021-12-07T06:17:23Z</dcterms:created>
  <dcterms:modified xsi:type="dcterms:W3CDTF">2025-11-29T03:57:39Z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_2015_ms_pID_725343">
    <vt:lpwstr>(3)O/y0RFNMMWeWsoYPGLRuWGCkT8uIDeNFGmKLQbwaO4N5lKf4BXwgcA/BGL/igB5hYWg10PwT
DfaVxR+uQx4ytjApWQUrb/KZ6FqOdS3IWgG/QiDiqLEZaa2x5/YEQP4Sjhdsi/97qEnkU27e
djVTGnXQ+9/ULHYqr/KOL3MkpoPahDWAhgGjP1rbJG0Bk9qIIW2yUTmy1VqjKgMOFSZrrdu8
O88gFi64ObknBLLe1v</vt:lpwstr>
  </property>
  <property fmtid="{D5CDD505-2E9C-101B-9397-08002B2CF9AE}" pid="4" name="_2015_ms_pID_7253431">
    <vt:lpwstr>QFtv50IEaHuenc7O01bVk+eAD+q6mN3Wu8WXhUPBsMghRvkri30FpZ
UcrHD2DSPH7n7d6zzPAmNL2A+FUdBksc573TuhOB3SYmR2PRMv6H8t6trayBvzC66EbQp4iS
+Pxhb1x9upXPYqlAKVTzCa2nsL06y365kgtz2FtJWCik3JaPdqfZguqzxTAUrat+OAryDbKu
nfFGx9g70T6v3hBdsCPCz5mORugeVr+3upNJ</vt:lpwstr>
  </property>
  <property fmtid="{D5CDD505-2E9C-101B-9397-08002B2CF9AE}" pid="5" name="_2015_ms_pID_7253432">
    <vt:lpwstr>fw==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1717400904</vt:lpwstr>
  </property>
</Properties>
</file>