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ozawa\Desktop\99e\"/>
    </mc:Choice>
  </mc:AlternateContent>
  <xr:revisionPtr revIDLastSave="0" documentId="13_ncr:1_{9DA45665-D398-4D5F-A2C9-73E29F52DD1A}" xr6:coauthVersionLast="45" xr6:coauthVersionMax="45" xr10:uidLastSave="{00000000-0000-0000-0000-000000000000}"/>
  <bookViews>
    <workbookView xWindow="1500" yWindow="1410" windowWidth="19470" windowHeight="13485" xr2:uid="{54E6B790-1791-4087-8C37-99049999E915}"/>
  </bookViews>
  <sheets>
    <sheet name="EIRP" sheetId="1" r:id="rId1"/>
    <sheet name="REFSENS" sheetId="3" r:id="rId2"/>
    <sheet name="Gain drop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5" l="1"/>
  <c r="M13" i="5"/>
  <c r="M12" i="5"/>
  <c r="M11" i="5"/>
  <c r="M26" i="1"/>
  <c r="M25" i="1"/>
  <c r="L21" i="1" s="1"/>
  <c r="M24" i="1"/>
  <c r="L20" i="1" s="1"/>
  <c r="M13" i="1"/>
  <c r="L9" i="1" s="1"/>
  <c r="M12" i="1"/>
  <c r="L8" i="1" s="1"/>
  <c r="M11" i="1"/>
  <c r="L7" i="1" s="1"/>
  <c r="K26" i="5"/>
  <c r="J26" i="5"/>
  <c r="G26" i="5"/>
  <c r="F26" i="5"/>
  <c r="E26" i="5"/>
  <c r="D26" i="5"/>
  <c r="K25" i="5"/>
  <c r="J25" i="5"/>
  <c r="H25" i="5"/>
  <c r="G25" i="5"/>
  <c r="F25" i="5"/>
  <c r="E25" i="5"/>
  <c r="O25" i="5" s="1"/>
  <c r="J24" i="5"/>
  <c r="H24" i="5"/>
  <c r="G24" i="5"/>
  <c r="F24" i="5"/>
  <c r="E24" i="5"/>
  <c r="D24" i="5"/>
  <c r="O22" i="5"/>
  <c r="M22" i="5" s="1"/>
  <c r="O21" i="5"/>
  <c r="M21" i="5" s="1"/>
  <c r="O20" i="5"/>
  <c r="M20" i="5" s="1"/>
  <c r="K13" i="5"/>
  <c r="J13" i="5"/>
  <c r="H13" i="5"/>
  <c r="G13" i="5"/>
  <c r="F13" i="5"/>
  <c r="E13" i="5"/>
  <c r="D13" i="5"/>
  <c r="K12" i="5"/>
  <c r="J12" i="5"/>
  <c r="H12" i="5"/>
  <c r="G12" i="5"/>
  <c r="F12" i="5"/>
  <c r="E12" i="5"/>
  <c r="K11" i="5"/>
  <c r="J11" i="5"/>
  <c r="H11" i="5"/>
  <c r="G11" i="5"/>
  <c r="F11" i="5"/>
  <c r="E11" i="5"/>
  <c r="O9" i="5"/>
  <c r="M9" i="5" s="1"/>
  <c r="O8" i="5"/>
  <c r="M8" i="5" s="1"/>
  <c r="O7" i="5"/>
  <c r="M7" i="5" s="1"/>
  <c r="M22" i="1"/>
  <c r="L22" i="1"/>
  <c r="M21" i="1"/>
  <c r="M20" i="1"/>
  <c r="M9" i="1"/>
  <c r="M8" i="1"/>
  <c r="M7" i="1"/>
  <c r="O22" i="1"/>
  <c r="O21" i="1"/>
  <c r="O20" i="1"/>
  <c r="O9" i="1"/>
  <c r="O8" i="1"/>
  <c r="O7" i="1"/>
  <c r="O26" i="1"/>
  <c r="O25" i="1"/>
  <c r="O24" i="1"/>
  <c r="O13" i="1"/>
  <c r="O12" i="1"/>
  <c r="O11" i="1"/>
  <c r="L22" i="3"/>
  <c r="L21" i="3"/>
  <c r="L20" i="3"/>
  <c r="M26" i="3"/>
  <c r="M25" i="3"/>
  <c r="M24" i="3"/>
  <c r="M22" i="3"/>
  <c r="M21" i="3"/>
  <c r="M20" i="3"/>
  <c r="O26" i="3"/>
  <c r="O25" i="3"/>
  <c r="O24" i="3"/>
  <c r="O22" i="3"/>
  <c r="O21" i="3"/>
  <c r="O20" i="3"/>
  <c r="M13" i="3"/>
  <c r="M12" i="3"/>
  <c r="M11" i="3"/>
  <c r="O13" i="3"/>
  <c r="O12" i="3"/>
  <c r="O11" i="3"/>
  <c r="M9" i="3"/>
  <c r="O8" i="3"/>
  <c r="M8" i="3" s="1"/>
  <c r="O9" i="3"/>
  <c r="M7" i="3"/>
  <c r="O7" i="3"/>
  <c r="K26" i="1"/>
  <c r="J26" i="1"/>
  <c r="I26" i="1"/>
  <c r="H26" i="1"/>
  <c r="G26" i="1"/>
  <c r="F26" i="1"/>
  <c r="E26" i="1"/>
  <c r="D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D24" i="1"/>
  <c r="L9" i="5" l="1"/>
  <c r="L22" i="5"/>
  <c r="O26" i="5"/>
  <c r="M26" i="5" s="1"/>
  <c r="O24" i="5"/>
  <c r="M24" i="5" s="1"/>
  <c r="L20" i="5" s="1"/>
  <c r="L21" i="5"/>
  <c r="O12" i="5"/>
  <c r="D11" i="5"/>
  <c r="O13" i="5"/>
  <c r="L8" i="5"/>
  <c r="D7" i="3"/>
  <c r="K26" i="3"/>
  <c r="J26" i="3"/>
  <c r="I26" i="3"/>
  <c r="H26" i="3"/>
  <c r="G26" i="3"/>
  <c r="F26" i="3"/>
  <c r="E26" i="3"/>
  <c r="D26" i="3"/>
  <c r="K25" i="3"/>
  <c r="J25" i="3"/>
  <c r="I25" i="3"/>
  <c r="H25" i="3"/>
  <c r="G25" i="3"/>
  <c r="F25" i="3"/>
  <c r="E25" i="3"/>
  <c r="K24" i="3"/>
  <c r="J24" i="3"/>
  <c r="H24" i="3"/>
  <c r="G24" i="3"/>
  <c r="F24" i="3"/>
  <c r="E24" i="3"/>
  <c r="D24" i="3"/>
  <c r="I20" i="3"/>
  <c r="I24" i="3" s="1"/>
  <c r="O11" i="5" l="1"/>
  <c r="L7" i="5"/>
  <c r="I7" i="3" l="1"/>
  <c r="K13" i="3"/>
  <c r="J13" i="3"/>
  <c r="I13" i="3"/>
  <c r="H13" i="3"/>
  <c r="G13" i="3"/>
  <c r="F13" i="3"/>
  <c r="E13" i="3"/>
  <c r="D13" i="3"/>
  <c r="K12" i="3"/>
  <c r="J12" i="3"/>
  <c r="I12" i="3"/>
  <c r="H12" i="3"/>
  <c r="G12" i="3"/>
  <c r="F12" i="3"/>
  <c r="E12" i="3"/>
  <c r="K11" i="3"/>
  <c r="J11" i="3"/>
  <c r="I11" i="3"/>
  <c r="H11" i="3"/>
  <c r="G11" i="3"/>
  <c r="F11" i="3"/>
  <c r="E11" i="3"/>
  <c r="D11" i="3"/>
  <c r="D7" i="1"/>
  <c r="D11" i="1" s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K11" i="1"/>
  <c r="J11" i="1"/>
  <c r="I11" i="1"/>
  <c r="H11" i="1"/>
  <c r="G11" i="1"/>
  <c r="F11" i="1"/>
  <c r="E11" i="1"/>
  <c r="L7" i="3" l="1"/>
  <c r="L8" i="3"/>
  <c r="L9" i="3"/>
</calcChain>
</file>

<file path=xl/sharedStrings.xml><?xml version="1.0" encoding="utf-8"?>
<sst xmlns="http://schemas.openxmlformats.org/spreadsheetml/2006/main" count="177" uniqueCount="30">
  <si>
    <t>power class</t>
  </si>
  <si>
    <t>Qualcomm</t>
  </si>
  <si>
    <t>Vivo</t>
  </si>
  <si>
    <t>Sony</t>
  </si>
  <si>
    <t>Ericsson</t>
  </si>
  <si>
    <t>Nokia</t>
  </si>
  <si>
    <t>Intel</t>
  </si>
  <si>
    <t>R4-2104492</t>
  </si>
  <si>
    <t>R4-2104517</t>
  </si>
  <si>
    <t>R4-2104696</t>
  </si>
  <si>
    <t>R4-2104712</t>
  </si>
  <si>
    <t>R4-2102906</t>
  </si>
  <si>
    <t>PC1</t>
  </si>
  <si>
    <t>PC2</t>
  </si>
  <si>
    <t>PC4</t>
  </si>
  <si>
    <t>R4-2108813</t>
  </si>
  <si>
    <t>R4-2109669</t>
  </si>
  <si>
    <t>R4-2109007</t>
  </si>
  <si>
    <t>R4-2111063</t>
  </si>
  <si>
    <t>R4-2109789</t>
  </si>
  <si>
    <t>R4-2109547</t>
  </si>
  <si>
    <t>R4-2110839</t>
  </si>
  <si>
    <t>MediaTek</t>
  </si>
  <si>
    <t>OPPO</t>
  </si>
  <si>
    <t>Average made over mW [dBm]</t>
  </si>
  <si>
    <t>Average made over dBm [dBm]</t>
  </si>
  <si>
    <t>excluding 41.9 dBm</t>
  </si>
  <si>
    <t>Average of all values</t>
  </si>
  <si>
    <t># of samples</t>
  </si>
  <si>
    <t>Excluding -98.5 dBm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</si>
</sst>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2E87-0F48-419C-861C-7177735CCC49}">
  <dimension ref="C4:P26"/>
  <sheetViews>
    <sheetView tabSelected="1" zoomScale="75" zoomScaleNormal="75" workbookViewId="0">
      <selection activeCell="M11" sqref="M11"/>
    </sheetView>
  </sheetViews>
  <sheetFormatPr defaultRowHeight="15" x14ac:dyDescent="0.25"/>
  <cols>
    <col min="3" max="13" width="12" customWidth="1"/>
    <col min="14" max="14" width="14.28515625" customWidth="1"/>
    <col min="15" max="15" width="12.7109375" customWidth="1"/>
    <col min="16" max="16" width="21.7109375" customWidth="1"/>
  </cols>
  <sheetData>
    <row r="4" spans="3:16" ht="45" x14ac:dyDescent="0.25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6</v>
      </c>
      <c r="J4" t="s">
        <v>22</v>
      </c>
      <c r="K4" t="s">
        <v>23</v>
      </c>
      <c r="L4" s="1" t="s">
        <v>24</v>
      </c>
      <c r="M4" s="1" t="s">
        <v>25</v>
      </c>
      <c r="N4" s="1" t="s">
        <v>27</v>
      </c>
      <c r="O4" s="1" t="s">
        <v>28</v>
      </c>
      <c r="P4" s="1"/>
    </row>
    <row r="5" spans="3:16" x14ac:dyDescent="0.25">
      <c r="D5" t="s">
        <v>7</v>
      </c>
      <c r="E5" t="s">
        <v>8</v>
      </c>
      <c r="F5" t="s">
        <v>9</v>
      </c>
      <c r="G5" t="s">
        <v>9</v>
      </c>
      <c r="H5" t="s">
        <v>10</v>
      </c>
      <c r="I5" t="s">
        <v>11</v>
      </c>
    </row>
    <row r="6" spans="3:16" x14ac:dyDescent="0.25"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18</v>
      </c>
      <c r="J6" t="s">
        <v>20</v>
      </c>
      <c r="K6" t="s">
        <v>21</v>
      </c>
    </row>
    <row r="7" spans="3:16" x14ac:dyDescent="0.25">
      <c r="C7" t="s">
        <v>12</v>
      </c>
      <c r="D7">
        <f>(35.9+41.9)/2</f>
        <v>38.9</v>
      </c>
      <c r="E7">
        <v>33.6</v>
      </c>
      <c r="F7">
        <v>35.5</v>
      </c>
      <c r="G7">
        <v>35.5</v>
      </c>
      <c r="H7">
        <v>34</v>
      </c>
      <c r="I7">
        <v>33.5</v>
      </c>
      <c r="J7">
        <v>33.4</v>
      </c>
      <c r="K7">
        <v>33.6</v>
      </c>
      <c r="L7" s="2">
        <f>10*LOG10(M11)</f>
        <v>35.181657635031854</v>
      </c>
      <c r="M7" s="2">
        <f>SUM(D7:K7)/O7</f>
        <v>34.75</v>
      </c>
      <c r="O7">
        <f>COUNTIF(D7:K7, "&gt;0")</f>
        <v>8</v>
      </c>
    </row>
    <row r="8" spans="3:16" x14ac:dyDescent="0.25">
      <c r="C8" t="s">
        <v>13</v>
      </c>
      <c r="E8">
        <v>22.6</v>
      </c>
      <c r="F8">
        <v>23</v>
      </c>
      <c r="G8">
        <v>23</v>
      </c>
      <c r="H8">
        <v>23</v>
      </c>
      <c r="I8">
        <v>23.3</v>
      </c>
      <c r="J8">
        <v>22.6</v>
      </c>
      <c r="K8">
        <v>22.6</v>
      </c>
      <c r="L8" s="2">
        <f>10*LOG10(M12)</f>
        <v>22.878929161292</v>
      </c>
      <c r="M8" s="2">
        <f>SUM(D8:K8)/O8</f>
        <v>22.87142857142857</v>
      </c>
      <c r="O8">
        <f>COUNTIF(D8:K8, "&gt;0")</f>
        <v>7</v>
      </c>
    </row>
    <row r="9" spans="3:16" x14ac:dyDescent="0.25">
      <c r="C9" t="s">
        <v>14</v>
      </c>
      <c r="D9">
        <v>30.8</v>
      </c>
      <c r="E9">
        <v>27.6</v>
      </c>
      <c r="F9">
        <v>28</v>
      </c>
      <c r="G9">
        <v>28</v>
      </c>
      <c r="H9">
        <v>28</v>
      </c>
      <c r="I9">
        <v>28.7</v>
      </c>
      <c r="J9">
        <v>26.4</v>
      </c>
      <c r="K9">
        <v>27.6</v>
      </c>
      <c r="L9" s="2">
        <f>10*LOG10(M13)</f>
        <v>28.312170761058013</v>
      </c>
      <c r="M9" s="2">
        <f>SUM(D9:K9)/O9</f>
        <v>28.137499999999999</v>
      </c>
      <c r="O9">
        <f>COUNTIF(D9:K9, "&gt;0")</f>
        <v>8</v>
      </c>
    </row>
    <row r="11" spans="3:16" x14ac:dyDescent="0.25">
      <c r="D11">
        <f t="shared" ref="D11:K11" si="0">POWER(10, D7/10)</f>
        <v>7762.4711662869186</v>
      </c>
      <c r="E11">
        <f t="shared" si="0"/>
        <v>2290.8676527677767</v>
      </c>
      <c r="F11">
        <f t="shared" si="0"/>
        <v>3548.1338923357539</v>
      </c>
      <c r="G11">
        <f t="shared" si="0"/>
        <v>3548.1338923357539</v>
      </c>
      <c r="H11">
        <f t="shared" si="0"/>
        <v>2511.8864315095811</v>
      </c>
      <c r="I11">
        <f t="shared" si="0"/>
        <v>2238.7211385683418</v>
      </c>
      <c r="J11">
        <f t="shared" si="0"/>
        <v>2187.7616239495528</v>
      </c>
      <c r="K11">
        <f t="shared" si="0"/>
        <v>2290.8676527677767</v>
      </c>
      <c r="M11">
        <f>SUM(D11:K11)/O11</f>
        <v>3297.3554313151822</v>
      </c>
      <c r="O11">
        <f>COUNTIF(D11:K11, "&gt;0")</f>
        <v>8</v>
      </c>
    </row>
    <row r="12" spans="3:16" x14ac:dyDescent="0.25">
      <c r="E12">
        <f t="shared" ref="E12:K13" si="1">POWER(10, E8/10)</f>
        <v>181.97008586099847</v>
      </c>
      <c r="F12">
        <f t="shared" si="1"/>
        <v>199.52623149688802</v>
      </c>
      <c r="G12">
        <f t="shared" si="1"/>
        <v>199.52623149688802</v>
      </c>
      <c r="H12">
        <f t="shared" si="1"/>
        <v>199.52623149688802</v>
      </c>
      <c r="I12">
        <f t="shared" si="1"/>
        <v>213.79620895022339</v>
      </c>
      <c r="J12">
        <f t="shared" si="1"/>
        <v>181.97008586099847</v>
      </c>
      <c r="K12">
        <f t="shared" si="1"/>
        <v>181.97008586099847</v>
      </c>
      <c r="M12">
        <f>SUM(D12:K12)/O12</f>
        <v>194.04073728912616</v>
      </c>
      <c r="O12">
        <f>COUNTIF(D12:K12, "&gt;0")</f>
        <v>7</v>
      </c>
    </row>
    <row r="13" spans="3:16" x14ac:dyDescent="0.25">
      <c r="D13">
        <f>POWER(10, D9/10)</f>
        <v>1202.2644346174138</v>
      </c>
      <c r="E13">
        <f t="shared" si="1"/>
        <v>575.43993733715763</v>
      </c>
      <c r="F13">
        <f t="shared" si="1"/>
        <v>630.95734448019323</v>
      </c>
      <c r="G13">
        <f t="shared" si="1"/>
        <v>630.95734448019323</v>
      </c>
      <c r="H13">
        <f t="shared" si="1"/>
        <v>630.95734448019323</v>
      </c>
      <c r="I13">
        <f t="shared" si="1"/>
        <v>741.31024130091828</v>
      </c>
      <c r="J13">
        <f t="shared" si="1"/>
        <v>436.51583224016582</v>
      </c>
      <c r="K13">
        <f t="shared" si="1"/>
        <v>575.43993733715763</v>
      </c>
      <c r="M13">
        <f>SUM(D13:K13)/O13</f>
        <v>677.98030203417409</v>
      </c>
      <c r="O13">
        <f>COUNTIF(D13:K13, "&gt;0")</f>
        <v>8</v>
      </c>
    </row>
    <row r="17" spans="3:15" ht="45" x14ac:dyDescent="0.25">
      <c r="C17" t="s">
        <v>0</v>
      </c>
      <c r="D17" t="s">
        <v>1</v>
      </c>
      <c r="E17" t="s">
        <v>2</v>
      </c>
      <c r="F17" t="s">
        <v>3</v>
      </c>
      <c r="G17" t="s">
        <v>4</v>
      </c>
      <c r="H17" t="s">
        <v>5</v>
      </c>
      <c r="I17" t="s">
        <v>6</v>
      </c>
      <c r="J17" t="s">
        <v>22</v>
      </c>
      <c r="K17" t="s">
        <v>23</v>
      </c>
      <c r="L17" s="1" t="s">
        <v>24</v>
      </c>
      <c r="M17" s="1" t="s">
        <v>25</v>
      </c>
      <c r="N17" s="1" t="s">
        <v>26</v>
      </c>
      <c r="O17" s="1"/>
    </row>
    <row r="18" spans="3:15" x14ac:dyDescent="0.25">
      <c r="D18" t="s">
        <v>7</v>
      </c>
      <c r="E18" t="s">
        <v>8</v>
      </c>
      <c r="F18" t="s">
        <v>9</v>
      </c>
      <c r="G18" t="s">
        <v>9</v>
      </c>
      <c r="H18" t="s">
        <v>10</v>
      </c>
      <c r="I18" t="s">
        <v>11</v>
      </c>
    </row>
    <row r="19" spans="3:15" x14ac:dyDescent="0.25">
      <c r="D19" t="s">
        <v>15</v>
      </c>
      <c r="E19" t="s">
        <v>16</v>
      </c>
      <c r="F19" t="s">
        <v>17</v>
      </c>
      <c r="G19" t="s">
        <v>18</v>
      </c>
      <c r="H19" t="s">
        <v>19</v>
      </c>
      <c r="I19" t="s">
        <v>18</v>
      </c>
      <c r="J19" t="s">
        <v>20</v>
      </c>
      <c r="K19" t="s">
        <v>21</v>
      </c>
    </row>
    <row r="20" spans="3:15" x14ac:dyDescent="0.25">
      <c r="C20" t="s">
        <v>12</v>
      </c>
      <c r="D20">
        <v>35.9</v>
      </c>
      <c r="E20">
        <v>33.6</v>
      </c>
      <c r="F20">
        <v>35.5</v>
      </c>
      <c r="G20">
        <v>35.5</v>
      </c>
      <c r="H20">
        <v>34</v>
      </c>
      <c r="I20">
        <v>33.5</v>
      </c>
      <c r="J20">
        <v>33.4</v>
      </c>
      <c r="K20">
        <v>33.6</v>
      </c>
      <c r="L20" s="2">
        <f>10*LOG10(M24)</f>
        <v>34.492242227108719</v>
      </c>
      <c r="M20" s="2">
        <f>SUM(D20:K20)/O20</f>
        <v>34.375</v>
      </c>
      <c r="O20">
        <f>COUNTIF(D20:K20, "&gt;0")</f>
        <v>8</v>
      </c>
    </row>
    <row r="21" spans="3:15" x14ac:dyDescent="0.25">
      <c r="C21" t="s">
        <v>13</v>
      </c>
      <c r="E21">
        <v>22.6</v>
      </c>
      <c r="F21">
        <v>23</v>
      </c>
      <c r="G21">
        <v>23</v>
      </c>
      <c r="H21">
        <v>23</v>
      </c>
      <c r="I21">
        <v>23.3</v>
      </c>
      <c r="J21">
        <v>22.6</v>
      </c>
      <c r="K21">
        <v>22.6</v>
      </c>
      <c r="L21" s="2">
        <f>10*LOG10(M25)</f>
        <v>22.878929161292</v>
      </c>
      <c r="M21" s="2">
        <f>SUM(D21:K21)/O21</f>
        <v>22.87142857142857</v>
      </c>
      <c r="O21">
        <f>COUNTIF(D21:K21, "&gt;0")</f>
        <v>7</v>
      </c>
    </row>
    <row r="22" spans="3:15" x14ac:dyDescent="0.25">
      <c r="C22" t="s">
        <v>14</v>
      </c>
      <c r="D22">
        <v>30.8</v>
      </c>
      <c r="E22">
        <v>27.6</v>
      </c>
      <c r="F22">
        <v>28</v>
      </c>
      <c r="G22">
        <v>28</v>
      </c>
      <c r="H22">
        <v>28</v>
      </c>
      <c r="I22">
        <v>28.7</v>
      </c>
      <c r="J22">
        <v>26.4</v>
      </c>
      <c r="K22">
        <v>27.6</v>
      </c>
      <c r="L22" s="2">
        <f>10*LOG10(M26)</f>
        <v>28.312170761058013</v>
      </c>
      <c r="M22" s="2">
        <f>SUM(D22:K22)/O22</f>
        <v>28.137499999999999</v>
      </c>
      <c r="O22">
        <f>COUNTIF(D22:K22, "&gt;0")</f>
        <v>8</v>
      </c>
    </row>
    <row r="24" spans="3:15" x14ac:dyDescent="0.25">
      <c r="D24">
        <f t="shared" ref="D24:K24" si="2">POWER(10, D20/10)</f>
        <v>3890.451449942811</v>
      </c>
      <c r="E24">
        <f t="shared" si="2"/>
        <v>2290.8676527677767</v>
      </c>
      <c r="F24">
        <f t="shared" si="2"/>
        <v>3548.1338923357539</v>
      </c>
      <c r="G24">
        <f t="shared" si="2"/>
        <v>3548.1338923357539</v>
      </c>
      <c r="H24">
        <f t="shared" si="2"/>
        <v>2511.8864315095811</v>
      </c>
      <c r="I24">
        <f t="shared" si="2"/>
        <v>2238.7211385683418</v>
      </c>
      <c r="J24">
        <f t="shared" si="2"/>
        <v>2187.7616239495528</v>
      </c>
      <c r="K24">
        <f t="shared" si="2"/>
        <v>2290.8676527677767</v>
      </c>
      <c r="M24">
        <f>SUM(D24:K24)/O24</f>
        <v>2813.3529667721691</v>
      </c>
      <c r="O24">
        <f>COUNTIF(D24:K24, "&gt;0")</f>
        <v>8</v>
      </c>
    </row>
    <row r="25" spans="3:15" x14ac:dyDescent="0.25">
      <c r="E25">
        <f t="shared" ref="E25:K25" si="3">POWER(10, E21/10)</f>
        <v>181.97008586099847</v>
      </c>
      <c r="F25">
        <f t="shared" si="3"/>
        <v>199.52623149688802</v>
      </c>
      <c r="G25">
        <f t="shared" si="3"/>
        <v>199.52623149688802</v>
      </c>
      <c r="H25">
        <f t="shared" si="3"/>
        <v>199.52623149688802</v>
      </c>
      <c r="I25">
        <f t="shared" si="3"/>
        <v>213.79620895022339</v>
      </c>
      <c r="J25">
        <f t="shared" si="3"/>
        <v>181.97008586099847</v>
      </c>
      <c r="K25">
        <f t="shared" si="3"/>
        <v>181.97008586099847</v>
      </c>
      <c r="M25">
        <f>SUM(D25:K25)/O25</f>
        <v>194.04073728912616</v>
      </c>
      <c r="O25">
        <f>COUNTIF(D25:K25, "&gt;0")</f>
        <v>7</v>
      </c>
    </row>
    <row r="26" spans="3:15" x14ac:dyDescent="0.25">
      <c r="D26">
        <f>POWER(10, D22/10)</f>
        <v>1202.2644346174138</v>
      </c>
      <c r="E26">
        <f t="shared" ref="E26:K26" si="4">POWER(10, E22/10)</f>
        <v>575.43993733715763</v>
      </c>
      <c r="F26">
        <f t="shared" si="4"/>
        <v>630.95734448019323</v>
      </c>
      <c r="G26">
        <f t="shared" si="4"/>
        <v>630.95734448019323</v>
      </c>
      <c r="H26">
        <f t="shared" si="4"/>
        <v>630.95734448019323</v>
      </c>
      <c r="I26">
        <f t="shared" si="4"/>
        <v>741.31024130091828</v>
      </c>
      <c r="J26">
        <f t="shared" si="4"/>
        <v>436.51583224016582</v>
      </c>
      <c r="K26">
        <f t="shared" si="4"/>
        <v>575.43993733715763</v>
      </c>
      <c r="M26">
        <f>SUM(D26:K26)/O26</f>
        <v>677.98030203417409</v>
      </c>
      <c r="O26">
        <f>COUNTIF(D26:K26, "&gt;0")</f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1B7F-EB5D-4DD3-AC51-E48C7E9F7538}">
  <dimension ref="C4:P26"/>
  <sheetViews>
    <sheetView zoomScale="75" zoomScaleNormal="75" workbookViewId="0">
      <selection activeCell="G32" sqref="G32"/>
    </sheetView>
  </sheetViews>
  <sheetFormatPr defaultRowHeight="15" x14ac:dyDescent="0.25"/>
  <cols>
    <col min="3" max="13" width="12" customWidth="1"/>
    <col min="14" max="14" width="14.28515625" customWidth="1"/>
    <col min="15" max="15" width="12.7109375" customWidth="1"/>
    <col min="16" max="16" width="21.7109375" customWidth="1"/>
  </cols>
  <sheetData>
    <row r="4" spans="3:16" ht="45" x14ac:dyDescent="0.25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6</v>
      </c>
      <c r="J4" t="s">
        <v>22</v>
      </c>
      <c r="K4" t="s">
        <v>23</v>
      </c>
      <c r="L4" s="1" t="s">
        <v>24</v>
      </c>
      <c r="M4" s="1" t="s">
        <v>25</v>
      </c>
      <c r="N4" s="1" t="s">
        <v>27</v>
      </c>
      <c r="O4" s="1" t="s">
        <v>28</v>
      </c>
      <c r="P4" s="1"/>
    </row>
    <row r="5" spans="3:16" x14ac:dyDescent="0.25">
      <c r="D5" t="s">
        <v>7</v>
      </c>
      <c r="E5" t="s">
        <v>8</v>
      </c>
      <c r="F5" t="s">
        <v>9</v>
      </c>
      <c r="G5" t="s">
        <v>9</v>
      </c>
      <c r="H5" t="s">
        <v>10</v>
      </c>
      <c r="I5" t="s">
        <v>11</v>
      </c>
    </row>
    <row r="6" spans="3:16" x14ac:dyDescent="0.25"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18</v>
      </c>
      <c r="J6" t="s">
        <v>20</v>
      </c>
      <c r="K6" t="s">
        <v>21</v>
      </c>
    </row>
    <row r="7" spans="3:16" x14ac:dyDescent="0.25">
      <c r="C7" t="s">
        <v>12</v>
      </c>
      <c r="D7">
        <f>(-95.5-98.5)/2</f>
        <v>-97</v>
      </c>
      <c r="E7">
        <v>-92</v>
      </c>
      <c r="F7">
        <v>-94.5</v>
      </c>
      <c r="G7">
        <v>-94.5</v>
      </c>
      <c r="H7">
        <v>-91.5</v>
      </c>
      <c r="I7">
        <f>(-92-91.5)/2</f>
        <v>-91.75</v>
      </c>
      <c r="J7">
        <v>-91.6</v>
      </c>
      <c r="K7">
        <v>-92</v>
      </c>
      <c r="L7" s="2">
        <f>10*LOG10(M11)</f>
        <v>-92.75807271765089</v>
      </c>
      <c r="M7" s="2">
        <f>SUM(D7:K7)/O7</f>
        <v>-93.106250000000003</v>
      </c>
      <c r="O7">
        <f>COUNTIF(D7:K7, "&lt;0")</f>
        <v>8</v>
      </c>
    </row>
    <row r="8" spans="3:16" x14ac:dyDescent="0.25">
      <c r="C8" t="s">
        <v>13</v>
      </c>
      <c r="E8">
        <v>-86.5</v>
      </c>
      <c r="F8">
        <v>-87.9</v>
      </c>
      <c r="G8">
        <v>-87.9</v>
      </c>
      <c r="H8">
        <v>-86</v>
      </c>
      <c r="I8">
        <v>-86.8</v>
      </c>
      <c r="J8">
        <v>-86.5</v>
      </c>
      <c r="K8">
        <v>-86.5</v>
      </c>
      <c r="L8" s="2">
        <f>10*LOG10(M12)</f>
        <v>-86.819078470710082</v>
      </c>
      <c r="M8" s="2">
        <f>SUM(D8:K8)/O8</f>
        <v>-86.871428571428581</v>
      </c>
      <c r="O8">
        <f t="shared" ref="O8:O9" si="0">COUNTIF(D8:K8, "&lt;0")</f>
        <v>7</v>
      </c>
    </row>
    <row r="9" spans="3:16" x14ac:dyDescent="0.25">
      <c r="C9" t="s">
        <v>14</v>
      </c>
      <c r="D9">
        <v>-92.5</v>
      </c>
      <c r="E9">
        <v>-91.5</v>
      </c>
      <c r="F9">
        <v>-90</v>
      </c>
      <c r="G9">
        <v>-90</v>
      </c>
      <c r="H9">
        <v>-91</v>
      </c>
      <c r="I9">
        <v>-90.1</v>
      </c>
      <c r="J9">
        <v>-92.1</v>
      </c>
      <c r="K9">
        <v>-91.5</v>
      </c>
      <c r="L9" s="2">
        <f>10*LOG10(M13)</f>
        <v>-90.991965187282517</v>
      </c>
      <c r="M9" s="2">
        <f>SUM(D9:K9)/O9</f>
        <v>-91.087500000000006</v>
      </c>
      <c r="O9">
        <f t="shared" si="0"/>
        <v>8</v>
      </c>
    </row>
    <row r="11" spans="3:16" x14ac:dyDescent="0.25">
      <c r="D11">
        <f t="shared" ref="D11:K11" si="1">POWER(10, D7/10)</f>
        <v>1.9952623149688802E-10</v>
      </c>
      <c r="E11">
        <f t="shared" si="1"/>
        <v>6.309573444801927E-10</v>
      </c>
      <c r="F11">
        <f t="shared" si="1"/>
        <v>3.5481338923357471E-10</v>
      </c>
      <c r="G11">
        <f t="shared" si="1"/>
        <v>3.5481338923357471E-10</v>
      </c>
      <c r="H11">
        <f t="shared" si="1"/>
        <v>7.079457843841369E-10</v>
      </c>
      <c r="I11">
        <f t="shared" si="1"/>
        <v>6.6834391756861144E-10</v>
      </c>
      <c r="J11">
        <f t="shared" si="1"/>
        <v>6.9183097091893558E-10</v>
      </c>
      <c r="K11">
        <f t="shared" si="1"/>
        <v>6.309573444801927E-10</v>
      </c>
      <c r="M11">
        <f>SUM(D11:K11)/O11</f>
        <v>5.2989854647451337E-10</v>
      </c>
      <c r="O11">
        <f>COUNTIF(D11:K11, "&gt;0")</f>
        <v>8</v>
      </c>
    </row>
    <row r="12" spans="3:16" x14ac:dyDescent="0.25">
      <c r="E12">
        <f t="shared" ref="E12:K13" si="2">POWER(10, E8/10)</f>
        <v>2.2387211385683336E-9</v>
      </c>
      <c r="F12">
        <f t="shared" si="2"/>
        <v>1.6218100973589222E-9</v>
      </c>
      <c r="G12">
        <f t="shared" si="2"/>
        <v>1.6218100973589222E-9</v>
      </c>
      <c r="H12">
        <f t="shared" si="2"/>
        <v>2.5118864315095812E-9</v>
      </c>
      <c r="I12">
        <f t="shared" si="2"/>
        <v>2.0892961308540348E-9</v>
      </c>
      <c r="J12">
        <f t="shared" si="2"/>
        <v>2.2387211385683336E-9</v>
      </c>
      <c r="K12">
        <f t="shared" si="2"/>
        <v>2.2387211385683336E-9</v>
      </c>
      <c r="M12">
        <f>SUM(D12:K12)/O12</f>
        <v>2.08013802468378E-9</v>
      </c>
      <c r="O12">
        <f>COUNTIF(D12:K12, "&gt;0")</f>
        <v>7</v>
      </c>
    </row>
    <row r="13" spans="3:16" x14ac:dyDescent="0.25">
      <c r="D13">
        <f>POWER(10, D9/10)</f>
        <v>5.6234132519034889E-10</v>
      </c>
      <c r="E13">
        <f t="shared" si="2"/>
        <v>7.079457843841369E-10</v>
      </c>
      <c r="F13">
        <f t="shared" si="2"/>
        <v>1.0000000000000001E-9</v>
      </c>
      <c r="G13">
        <f t="shared" si="2"/>
        <v>1.0000000000000001E-9</v>
      </c>
      <c r="H13">
        <f t="shared" si="2"/>
        <v>7.9432823472428E-10</v>
      </c>
      <c r="I13">
        <f t="shared" si="2"/>
        <v>9.7723722095580808E-10</v>
      </c>
      <c r="J13">
        <f t="shared" si="2"/>
        <v>6.1659500186148165E-10</v>
      </c>
      <c r="K13">
        <f t="shared" si="2"/>
        <v>7.079457843841369E-10</v>
      </c>
      <c r="M13">
        <f>SUM(D13:K13)/O13</f>
        <v>7.9579916893752404E-10</v>
      </c>
      <c r="O13">
        <f>COUNTIF(D13:K13, "&gt;0")</f>
        <v>8</v>
      </c>
    </row>
    <row r="17" spans="3:15" ht="45" x14ac:dyDescent="0.25">
      <c r="C17" t="s">
        <v>0</v>
      </c>
      <c r="D17" t="s">
        <v>1</v>
      </c>
      <c r="E17" t="s">
        <v>2</v>
      </c>
      <c r="F17" t="s">
        <v>3</v>
      </c>
      <c r="G17" t="s">
        <v>4</v>
      </c>
      <c r="H17" t="s">
        <v>5</v>
      </c>
      <c r="I17" t="s">
        <v>6</v>
      </c>
      <c r="J17" t="s">
        <v>22</v>
      </c>
      <c r="K17" t="s">
        <v>23</v>
      </c>
      <c r="L17" s="1" t="s">
        <v>24</v>
      </c>
      <c r="M17" s="1" t="s">
        <v>25</v>
      </c>
      <c r="N17" s="1" t="s">
        <v>29</v>
      </c>
      <c r="O17" s="1"/>
    </row>
    <row r="18" spans="3:15" x14ac:dyDescent="0.25">
      <c r="D18" t="s">
        <v>7</v>
      </c>
      <c r="E18" t="s">
        <v>8</v>
      </c>
      <c r="F18" t="s">
        <v>9</v>
      </c>
      <c r="G18" t="s">
        <v>9</v>
      </c>
      <c r="H18" t="s">
        <v>10</v>
      </c>
      <c r="I18" t="s">
        <v>11</v>
      </c>
    </row>
    <row r="19" spans="3:15" x14ac:dyDescent="0.25">
      <c r="D19" t="s">
        <v>15</v>
      </c>
      <c r="E19" t="s">
        <v>16</v>
      </c>
      <c r="F19" t="s">
        <v>17</v>
      </c>
      <c r="G19" t="s">
        <v>18</v>
      </c>
      <c r="H19" t="s">
        <v>19</v>
      </c>
      <c r="I19" t="s">
        <v>18</v>
      </c>
      <c r="J19" t="s">
        <v>20</v>
      </c>
      <c r="K19" t="s">
        <v>21</v>
      </c>
    </row>
    <row r="20" spans="3:15" x14ac:dyDescent="0.25">
      <c r="C20" t="s">
        <v>12</v>
      </c>
      <c r="D20">
        <v>-95.5</v>
      </c>
      <c r="E20">
        <v>-92</v>
      </c>
      <c r="F20">
        <v>-94.5</v>
      </c>
      <c r="G20">
        <v>-94.5</v>
      </c>
      <c r="H20">
        <v>-91.5</v>
      </c>
      <c r="I20">
        <f>(-92-91.5)/2</f>
        <v>-91.75</v>
      </c>
      <c r="J20">
        <v>-91.6</v>
      </c>
      <c r="K20">
        <v>-92</v>
      </c>
      <c r="L20" s="2">
        <f>10*LOG10(M24)</f>
        <v>-92.674554260982035</v>
      </c>
      <c r="M20" s="2">
        <f>SUM(D20:K20)/O20</f>
        <v>-92.918750000000003</v>
      </c>
      <c r="O20">
        <f>COUNTIF(D20:K20, "&lt;0")</f>
        <v>8</v>
      </c>
    </row>
    <row r="21" spans="3:15" x14ac:dyDescent="0.25">
      <c r="C21" t="s">
        <v>13</v>
      </c>
      <c r="E21">
        <v>-86.5</v>
      </c>
      <c r="F21">
        <v>-87.9</v>
      </c>
      <c r="G21">
        <v>-87.9</v>
      </c>
      <c r="H21">
        <v>-86</v>
      </c>
      <c r="I21">
        <v>-86.8</v>
      </c>
      <c r="J21">
        <v>-86.5</v>
      </c>
      <c r="K21">
        <v>-86.5</v>
      </c>
      <c r="L21" s="2">
        <f>10*LOG10(M25)</f>
        <v>-86.819078470710082</v>
      </c>
      <c r="M21" s="2">
        <f>SUM(D21:K21)/O21</f>
        <v>-86.871428571428581</v>
      </c>
      <c r="O21">
        <f t="shared" ref="O21:O22" si="3">COUNTIF(D21:K21, "&lt;0")</f>
        <v>7</v>
      </c>
    </row>
    <row r="22" spans="3:15" x14ac:dyDescent="0.25">
      <c r="C22" t="s">
        <v>14</v>
      </c>
      <c r="D22">
        <v>-92.5</v>
      </c>
      <c r="E22">
        <v>-91.5</v>
      </c>
      <c r="F22">
        <v>-90</v>
      </c>
      <c r="G22">
        <v>-90</v>
      </c>
      <c r="H22">
        <v>-91</v>
      </c>
      <c r="I22">
        <v>-90.1</v>
      </c>
      <c r="J22">
        <v>-92.1</v>
      </c>
      <c r="K22">
        <v>-91.5</v>
      </c>
      <c r="L22" s="2">
        <f>10*LOG10(M26)</f>
        <v>-90.991965187282517</v>
      </c>
      <c r="M22" s="2">
        <f>SUM(D22:K22)/O22</f>
        <v>-91.087500000000006</v>
      </c>
      <c r="O22">
        <f t="shared" si="3"/>
        <v>8</v>
      </c>
    </row>
    <row r="24" spans="3:15" x14ac:dyDescent="0.25">
      <c r="D24">
        <f t="shared" ref="D24:K24" si="4">POWER(10, D20/10)</f>
        <v>2.8183829312644407E-10</v>
      </c>
      <c r="E24">
        <f t="shared" si="4"/>
        <v>6.309573444801927E-10</v>
      </c>
      <c r="F24">
        <f t="shared" si="4"/>
        <v>3.5481338923357471E-10</v>
      </c>
      <c r="G24">
        <f t="shared" si="4"/>
        <v>3.5481338923357471E-10</v>
      </c>
      <c r="H24">
        <f t="shared" si="4"/>
        <v>7.079457843841369E-10</v>
      </c>
      <c r="I24">
        <f t="shared" si="4"/>
        <v>6.6834391756861144E-10</v>
      </c>
      <c r="J24">
        <f t="shared" si="4"/>
        <v>6.9183097091893558E-10</v>
      </c>
      <c r="K24">
        <f t="shared" si="4"/>
        <v>6.309573444801927E-10</v>
      </c>
      <c r="M24">
        <f>SUM(D24:K24)/O24</f>
        <v>5.4018755417820789E-10</v>
      </c>
      <c r="O24">
        <f>COUNTIF(D24:K24, "&gt;0")</f>
        <v>8</v>
      </c>
    </row>
    <row r="25" spans="3:15" x14ac:dyDescent="0.25">
      <c r="E25">
        <f t="shared" ref="E25:K26" si="5">POWER(10, E21/10)</f>
        <v>2.2387211385683336E-9</v>
      </c>
      <c r="F25">
        <f t="shared" si="5"/>
        <v>1.6218100973589222E-9</v>
      </c>
      <c r="G25">
        <f t="shared" si="5"/>
        <v>1.6218100973589222E-9</v>
      </c>
      <c r="H25">
        <f t="shared" si="5"/>
        <v>2.5118864315095812E-9</v>
      </c>
      <c r="I25">
        <f t="shared" si="5"/>
        <v>2.0892961308540348E-9</v>
      </c>
      <c r="J25">
        <f t="shared" si="5"/>
        <v>2.2387211385683336E-9</v>
      </c>
      <c r="K25">
        <f t="shared" si="5"/>
        <v>2.2387211385683336E-9</v>
      </c>
      <c r="M25">
        <f>SUM(D25:K25)/O25</f>
        <v>2.08013802468378E-9</v>
      </c>
      <c r="O25">
        <f>COUNTIF(D25:K25, "&gt;0")</f>
        <v>7</v>
      </c>
    </row>
    <row r="26" spans="3:15" x14ac:dyDescent="0.25">
      <c r="D26">
        <f>POWER(10, D22/10)</f>
        <v>5.6234132519034889E-10</v>
      </c>
      <c r="E26">
        <f t="shared" si="5"/>
        <v>7.079457843841369E-10</v>
      </c>
      <c r="F26">
        <f t="shared" si="5"/>
        <v>1.0000000000000001E-9</v>
      </c>
      <c r="G26">
        <f t="shared" si="5"/>
        <v>1.0000000000000001E-9</v>
      </c>
      <c r="H26">
        <f t="shared" si="5"/>
        <v>7.9432823472428E-10</v>
      </c>
      <c r="I26">
        <f t="shared" si="5"/>
        <v>9.7723722095580808E-10</v>
      </c>
      <c r="J26">
        <f t="shared" si="5"/>
        <v>6.1659500186148165E-10</v>
      </c>
      <c r="K26">
        <f t="shared" si="5"/>
        <v>7.079457843841369E-10</v>
      </c>
      <c r="M26">
        <f>SUM(D26:K26)/O26</f>
        <v>7.9579916893752404E-10</v>
      </c>
      <c r="O26">
        <f>COUNTIF(D26:K26, "&gt;0")</f>
        <v>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C6C2E-0E29-4081-8F2C-905FFEE60B74}">
  <dimension ref="C4:P26"/>
  <sheetViews>
    <sheetView zoomScale="75" zoomScaleNormal="75" workbookViewId="0">
      <selection activeCell="J17" sqref="J17"/>
    </sheetView>
  </sheetViews>
  <sheetFormatPr defaultRowHeight="15" x14ac:dyDescent="0.25"/>
  <cols>
    <col min="3" max="13" width="12" customWidth="1"/>
    <col min="14" max="14" width="14.28515625" customWidth="1"/>
    <col min="15" max="15" width="12.7109375" customWidth="1"/>
    <col min="16" max="16" width="21.7109375" customWidth="1"/>
  </cols>
  <sheetData>
    <row r="4" spans="3:16" ht="45" x14ac:dyDescent="0.25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6</v>
      </c>
      <c r="J4" t="s">
        <v>22</v>
      </c>
      <c r="K4" t="s">
        <v>23</v>
      </c>
      <c r="L4" s="1" t="s">
        <v>24</v>
      </c>
      <c r="M4" s="1" t="s">
        <v>25</v>
      </c>
      <c r="N4" s="1" t="s">
        <v>27</v>
      </c>
      <c r="O4" s="1" t="s">
        <v>28</v>
      </c>
      <c r="P4" s="1"/>
    </row>
    <row r="5" spans="3:16" x14ac:dyDescent="0.25">
      <c r="D5" t="s">
        <v>7</v>
      </c>
      <c r="E5" t="s">
        <v>8</v>
      </c>
      <c r="F5" t="s">
        <v>9</v>
      </c>
      <c r="G5" t="s">
        <v>9</v>
      </c>
      <c r="H5" t="s">
        <v>10</v>
      </c>
      <c r="I5" t="s">
        <v>11</v>
      </c>
    </row>
    <row r="6" spans="3:16" x14ac:dyDescent="0.25"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18</v>
      </c>
      <c r="J6" t="s">
        <v>20</v>
      </c>
      <c r="K6" t="s">
        <v>21</v>
      </c>
    </row>
    <row r="7" spans="3:16" x14ac:dyDescent="0.25">
      <c r="C7" t="s">
        <v>12</v>
      </c>
      <c r="D7">
        <v>8</v>
      </c>
      <c r="E7">
        <v>8.5</v>
      </c>
      <c r="F7">
        <v>8</v>
      </c>
      <c r="G7">
        <v>8</v>
      </c>
      <c r="H7">
        <v>8</v>
      </c>
      <c r="J7">
        <v>8.5</v>
      </c>
      <c r="K7">
        <v>10.199999999999999</v>
      </c>
      <c r="L7" s="2">
        <f>10*LOG10(M11)</f>
        <v>8.5272822120786032</v>
      </c>
      <c r="M7" s="2">
        <f>SUM(D7:K7)/O7</f>
        <v>8.4571428571428573</v>
      </c>
      <c r="O7">
        <f>COUNTIF(D7:K7, "&gt;0")</f>
        <v>7</v>
      </c>
    </row>
    <row r="8" spans="3:16" x14ac:dyDescent="0.25">
      <c r="C8" t="s">
        <v>13</v>
      </c>
      <c r="E8">
        <v>11.5</v>
      </c>
      <c r="F8">
        <v>11</v>
      </c>
      <c r="G8">
        <v>11</v>
      </c>
      <c r="H8">
        <v>11</v>
      </c>
      <c r="J8">
        <v>13.2</v>
      </c>
      <c r="K8">
        <v>13.2</v>
      </c>
      <c r="L8" s="2">
        <f>10*LOG10(M12)</f>
        <v>11.934912758128085</v>
      </c>
      <c r="M8" s="2">
        <f>SUM(D8:K8)/O8</f>
        <v>11.816666666666668</v>
      </c>
      <c r="O8">
        <f>COUNTIF(D8:K8, "&gt;0")</f>
        <v>6</v>
      </c>
    </row>
    <row r="9" spans="3:16" x14ac:dyDescent="0.25">
      <c r="C9" t="s">
        <v>14</v>
      </c>
      <c r="D9">
        <v>12</v>
      </c>
      <c r="E9">
        <v>12.5</v>
      </c>
      <c r="F9">
        <v>12</v>
      </c>
      <c r="G9">
        <v>12</v>
      </c>
      <c r="H9">
        <v>9</v>
      </c>
      <c r="J9">
        <v>12.5</v>
      </c>
      <c r="K9">
        <v>11.2</v>
      </c>
      <c r="L9" s="2">
        <f>10*LOG10(M13)</f>
        <v>11.729290037338201</v>
      </c>
      <c r="M9" s="2">
        <f>SUM(D9:K9)/O9</f>
        <v>11.6</v>
      </c>
      <c r="O9">
        <f>COUNTIF(D9:K9, "&gt;0")</f>
        <v>7</v>
      </c>
    </row>
    <row r="11" spans="3:16" x14ac:dyDescent="0.25">
      <c r="D11">
        <f t="shared" ref="D11:K13" si="0">POWER(10, D7/10)</f>
        <v>6.3095734448019343</v>
      </c>
      <c r="E11">
        <f t="shared" si="0"/>
        <v>7.0794578438413795</v>
      </c>
      <c r="F11">
        <f t="shared" si="0"/>
        <v>6.3095734448019343</v>
      </c>
      <c r="G11">
        <f t="shared" si="0"/>
        <v>6.3095734448019343</v>
      </c>
      <c r="H11">
        <f t="shared" si="0"/>
        <v>6.3095734448019343</v>
      </c>
      <c r="J11">
        <f t="shared" si="0"/>
        <v>7.0794578438413795</v>
      </c>
      <c r="K11">
        <f t="shared" si="0"/>
        <v>10.471285480509</v>
      </c>
      <c r="M11">
        <f>SUM(D11:K11)/O11</f>
        <v>7.1240707067713567</v>
      </c>
      <c r="O11">
        <f>COUNTIF(D11:K11, "&gt;0")</f>
        <v>7</v>
      </c>
    </row>
    <row r="12" spans="3:16" x14ac:dyDescent="0.25">
      <c r="E12">
        <f t="shared" si="0"/>
        <v>14.125375446227544</v>
      </c>
      <c r="F12">
        <f t="shared" si="0"/>
        <v>12.58925411794168</v>
      </c>
      <c r="G12">
        <f t="shared" si="0"/>
        <v>12.58925411794168</v>
      </c>
      <c r="H12">
        <f t="shared" si="0"/>
        <v>12.58925411794168</v>
      </c>
      <c r="J12">
        <f t="shared" si="0"/>
        <v>20.892961308540393</v>
      </c>
      <c r="K12">
        <f t="shared" si="0"/>
        <v>20.892961308540393</v>
      </c>
      <c r="M12">
        <f>SUM(D12:K12)/O12</f>
        <v>15.613176736188892</v>
      </c>
      <c r="O12">
        <f>COUNTIF(D12:K12, "&gt;0")</f>
        <v>6</v>
      </c>
    </row>
    <row r="13" spans="3:16" x14ac:dyDescent="0.25">
      <c r="D13">
        <f>POWER(10, D9/10)</f>
        <v>15.848931924611136</v>
      </c>
      <c r="E13">
        <f t="shared" si="0"/>
        <v>17.782794100389236</v>
      </c>
      <c r="F13">
        <f t="shared" si="0"/>
        <v>15.848931924611136</v>
      </c>
      <c r="G13">
        <f t="shared" si="0"/>
        <v>15.848931924611136</v>
      </c>
      <c r="H13">
        <f t="shared" si="0"/>
        <v>7.9432823472428176</v>
      </c>
      <c r="J13">
        <f t="shared" si="0"/>
        <v>17.782794100389236</v>
      </c>
      <c r="K13">
        <f t="shared" si="0"/>
        <v>13.18256738556407</v>
      </c>
      <c r="M13">
        <f>SUM(D13:K13)/O13</f>
        <v>14.891176243916968</v>
      </c>
      <c r="O13">
        <f>COUNTIF(D13:K13, "&gt;0")</f>
        <v>7</v>
      </c>
    </row>
    <row r="17" spans="3:15" ht="45" x14ac:dyDescent="0.25">
      <c r="C17" t="s">
        <v>0</v>
      </c>
      <c r="D17" t="s">
        <v>1</v>
      </c>
      <c r="E17" t="s">
        <v>2</v>
      </c>
      <c r="F17" t="s">
        <v>3</v>
      </c>
      <c r="G17" t="s">
        <v>4</v>
      </c>
      <c r="H17" t="s">
        <v>5</v>
      </c>
      <c r="I17" t="s">
        <v>6</v>
      </c>
      <c r="J17" t="s">
        <v>22</v>
      </c>
      <c r="K17" t="s">
        <v>23</v>
      </c>
      <c r="L17" s="1" t="s">
        <v>24</v>
      </c>
      <c r="M17" s="1" t="s">
        <v>25</v>
      </c>
      <c r="N17" s="1" t="s">
        <v>26</v>
      </c>
      <c r="O17" s="1"/>
    </row>
    <row r="18" spans="3:15" x14ac:dyDescent="0.25">
      <c r="D18" t="s">
        <v>7</v>
      </c>
      <c r="E18" t="s">
        <v>8</v>
      </c>
      <c r="F18" t="s">
        <v>9</v>
      </c>
      <c r="G18" t="s">
        <v>9</v>
      </c>
      <c r="H18" t="s">
        <v>10</v>
      </c>
      <c r="I18" t="s">
        <v>11</v>
      </c>
    </row>
    <row r="19" spans="3:15" x14ac:dyDescent="0.25">
      <c r="D19" t="s">
        <v>15</v>
      </c>
      <c r="E19" t="s">
        <v>16</v>
      </c>
      <c r="F19" t="s">
        <v>17</v>
      </c>
      <c r="G19" t="s">
        <v>18</v>
      </c>
      <c r="H19" t="s">
        <v>19</v>
      </c>
      <c r="I19" t="s">
        <v>18</v>
      </c>
      <c r="J19" t="s">
        <v>20</v>
      </c>
      <c r="K19" t="s">
        <v>21</v>
      </c>
    </row>
    <row r="20" spans="3:15" x14ac:dyDescent="0.25">
      <c r="C20" t="s">
        <v>12</v>
      </c>
      <c r="D20">
        <v>8</v>
      </c>
      <c r="E20">
        <v>8.5</v>
      </c>
      <c r="F20">
        <v>8</v>
      </c>
      <c r="G20">
        <v>8</v>
      </c>
      <c r="H20">
        <v>8</v>
      </c>
      <c r="J20">
        <v>8.5</v>
      </c>
      <c r="L20" s="2">
        <f>10*LOG10(M24)</f>
        <v>8.1731421113608391</v>
      </c>
      <c r="M20" s="2">
        <f>SUM(D20:K20)/O20</f>
        <v>8.1666666666666661</v>
      </c>
      <c r="O20">
        <f>COUNTIF(D20:K20, "&gt;0")</f>
        <v>6</v>
      </c>
    </row>
    <row r="21" spans="3:15" x14ac:dyDescent="0.25">
      <c r="C21" t="s">
        <v>13</v>
      </c>
      <c r="E21">
        <v>11.5</v>
      </c>
      <c r="F21">
        <v>11</v>
      </c>
      <c r="G21">
        <v>11</v>
      </c>
      <c r="H21">
        <v>11</v>
      </c>
      <c r="J21">
        <v>13.2</v>
      </c>
      <c r="K21">
        <v>13.2</v>
      </c>
      <c r="L21" s="2">
        <f>10*LOG10(M25)</f>
        <v>11.934912758128085</v>
      </c>
      <c r="M21" s="2">
        <f>SUM(D21:K21)/O21</f>
        <v>11.816666666666668</v>
      </c>
      <c r="O21">
        <f>COUNTIF(D21:K21, "&gt;0")</f>
        <v>6</v>
      </c>
    </row>
    <row r="22" spans="3:15" x14ac:dyDescent="0.25">
      <c r="C22" t="s">
        <v>14</v>
      </c>
      <c r="D22">
        <v>12</v>
      </c>
      <c r="E22">
        <v>12.5</v>
      </c>
      <c r="F22">
        <v>12</v>
      </c>
      <c r="G22">
        <v>12</v>
      </c>
      <c r="J22">
        <v>12.5</v>
      </c>
      <c r="K22">
        <v>11.2</v>
      </c>
      <c r="L22" s="2">
        <f>10*LOG10(M26)</f>
        <v>12.054522677492665</v>
      </c>
      <c r="M22" s="2">
        <f>SUM(D22:K22)/O22</f>
        <v>12.033333333333333</v>
      </c>
      <c r="O22">
        <f>COUNTIF(D22:K22, "&gt;0")</f>
        <v>6</v>
      </c>
    </row>
    <row r="24" spans="3:15" x14ac:dyDescent="0.25">
      <c r="D24">
        <f t="shared" ref="D24:K26" si="1">POWER(10, D20/10)</f>
        <v>6.3095734448019343</v>
      </c>
      <c r="E24">
        <f t="shared" si="1"/>
        <v>7.0794578438413795</v>
      </c>
      <c r="F24">
        <f t="shared" si="1"/>
        <v>6.3095734448019343</v>
      </c>
      <c r="G24">
        <f t="shared" si="1"/>
        <v>6.3095734448019343</v>
      </c>
      <c r="H24">
        <f t="shared" si="1"/>
        <v>6.3095734448019343</v>
      </c>
      <c r="J24">
        <f t="shared" si="1"/>
        <v>7.0794578438413795</v>
      </c>
      <c r="M24">
        <f>SUM(D24:K24)/O24</f>
        <v>6.5662015778150833</v>
      </c>
      <c r="O24">
        <f>COUNTIF(D24:K24, "&gt;0")</f>
        <v>6</v>
      </c>
    </row>
    <row r="25" spans="3:15" x14ac:dyDescent="0.25">
      <c r="E25">
        <f t="shared" si="1"/>
        <v>14.125375446227544</v>
      </c>
      <c r="F25">
        <f t="shared" si="1"/>
        <v>12.58925411794168</v>
      </c>
      <c r="G25">
        <f t="shared" si="1"/>
        <v>12.58925411794168</v>
      </c>
      <c r="H25">
        <f t="shared" si="1"/>
        <v>12.58925411794168</v>
      </c>
      <c r="J25">
        <f t="shared" si="1"/>
        <v>20.892961308540393</v>
      </c>
      <c r="K25">
        <f t="shared" si="1"/>
        <v>20.892961308540393</v>
      </c>
      <c r="M25">
        <f>SUM(D25:K25)/O25</f>
        <v>15.613176736188892</v>
      </c>
      <c r="O25">
        <f>COUNTIF(D25:K25, "&gt;0")</f>
        <v>6</v>
      </c>
    </row>
    <row r="26" spans="3:15" x14ac:dyDescent="0.25">
      <c r="D26">
        <f>POWER(10, D22/10)</f>
        <v>15.848931924611136</v>
      </c>
      <c r="E26">
        <f t="shared" si="1"/>
        <v>17.782794100389236</v>
      </c>
      <c r="F26">
        <f t="shared" si="1"/>
        <v>15.848931924611136</v>
      </c>
      <c r="G26">
        <f t="shared" si="1"/>
        <v>15.848931924611136</v>
      </c>
      <c r="J26">
        <f t="shared" si="1"/>
        <v>17.782794100389236</v>
      </c>
      <c r="K26">
        <f t="shared" si="1"/>
        <v>13.18256738556407</v>
      </c>
      <c r="M26">
        <f>SUM(D26:K26)/O26</f>
        <v>16.049158560029326</v>
      </c>
      <c r="O26">
        <f>COUNTIF(D26:K26, "&gt;0")</f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EIRP</vt:lpstr>
      <vt:lpstr>REFSENS</vt:lpstr>
      <vt:lpstr>Gain drop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Nokia</dc:creator>
  <cp:lastModifiedBy>Nokia</cp:lastModifiedBy>
  <dcterms:created xsi:type="dcterms:W3CDTF">2021-05-13T01:45:48Z</dcterms:created>
  <dcterms:modified xsi:type="dcterms:W3CDTF">2021-05-20T02:16:08Z</dcterms:modified>
</cp:coreProperties>
</file>