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D:\Zou Lan\2024工作\标准工作\3GPP\SA5#158\HW contribution\"/>
    </mc:Choice>
  </mc:AlternateContent>
  <xr:revisionPtr revIDLastSave="0" documentId="13_ncr:1_{0D9BCC38-1893-491C-8258-D46CDBC9C482}" xr6:coauthVersionLast="36" xr6:coauthVersionMax="36" xr10:uidLastSave="{00000000-0000-0000-0000-000000000000}"/>
  <bookViews>
    <workbookView xWindow="1320" yWindow="492" windowWidth="21720" windowHeight="11160" tabRatio="692" xr2:uid="{00000000-000D-0000-FFFF-FFFF00000000}"/>
  </bookViews>
  <sheets>
    <sheet name="SA5#158" sheetId="12" r:id="rId1"/>
    <sheet name="SA5#157" sheetId="11" r:id="rId2"/>
    <sheet name="SA5#156" sheetId="10" r:id="rId3"/>
    <sheet name="SA5 Work Plan post" sheetId="7" r:id="rId4"/>
    <sheet name="SA#155 Stats update" sheetId="8" r:id="rId5"/>
    <sheet name="History TU tdocs information" sheetId="9"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11" l="1"/>
  <c r="G29" i="12"/>
  <c r="P126" i="12"/>
  <c r="O126" i="12"/>
  <c r="N126" i="12"/>
  <c r="M126" i="12"/>
  <c r="L126" i="12"/>
  <c r="K126" i="12"/>
  <c r="J126" i="12"/>
  <c r="I126" i="12"/>
  <c r="H126" i="12"/>
  <c r="G126" i="12"/>
  <c r="E126" i="12"/>
  <c r="P125" i="12"/>
  <c r="P127" i="12" s="1"/>
  <c r="O125" i="12"/>
  <c r="O127" i="12" s="1"/>
  <c r="N125" i="12"/>
  <c r="N127" i="12" s="1"/>
  <c r="M125" i="12"/>
  <c r="M127" i="12" s="1"/>
  <c r="L125" i="12"/>
  <c r="L127" i="12" s="1"/>
  <c r="K125" i="12"/>
  <c r="K127" i="12" s="1"/>
  <c r="J125" i="12"/>
  <c r="J127" i="12" s="1"/>
  <c r="I125" i="12"/>
  <c r="I127" i="12" s="1"/>
  <c r="H125" i="12"/>
  <c r="H127" i="12" s="1"/>
  <c r="G125" i="12"/>
  <c r="G127" i="12" s="1"/>
  <c r="E125" i="12"/>
  <c r="E127" i="12" s="1"/>
  <c r="Q120" i="12"/>
  <c r="F117" i="12"/>
  <c r="Q116" i="12"/>
  <c r="F116" i="12"/>
  <c r="F115" i="12"/>
  <c r="Q114" i="12"/>
  <c r="F114" i="12"/>
  <c r="F113" i="12"/>
  <c r="Q112" i="12"/>
  <c r="F112" i="12"/>
  <c r="F111" i="12"/>
  <c r="Q110" i="12"/>
  <c r="F110" i="12"/>
  <c r="F109" i="12"/>
  <c r="Q108" i="12"/>
  <c r="F108" i="12"/>
  <c r="F107" i="12"/>
  <c r="Q106" i="12"/>
  <c r="F106" i="12"/>
  <c r="F105" i="12"/>
  <c r="Q104" i="12"/>
  <c r="F104" i="12"/>
  <c r="F103" i="12"/>
  <c r="Q102" i="12"/>
  <c r="F102" i="12"/>
  <c r="F101" i="12"/>
  <c r="Q100" i="12"/>
  <c r="F100" i="12"/>
  <c r="F99" i="12"/>
  <c r="Q98" i="12"/>
  <c r="F98" i="12"/>
  <c r="F97" i="12"/>
  <c r="Q96" i="12"/>
  <c r="F96" i="12"/>
  <c r="F95" i="12"/>
  <c r="Q94" i="12"/>
  <c r="F94" i="12"/>
  <c r="F93" i="12"/>
  <c r="Q92" i="12"/>
  <c r="F92" i="12"/>
  <c r="F91" i="12"/>
  <c r="Q90" i="12"/>
  <c r="F90" i="12"/>
  <c r="F89" i="12"/>
  <c r="Q88" i="12"/>
  <c r="F88" i="12"/>
  <c r="F87" i="12"/>
  <c r="Q86" i="12"/>
  <c r="F86" i="12"/>
  <c r="F85" i="12"/>
  <c r="Q84" i="12"/>
  <c r="F84" i="12"/>
  <c r="F83" i="12"/>
  <c r="Q82" i="12"/>
  <c r="F82" i="12"/>
  <c r="F81" i="12"/>
  <c r="Q80" i="12"/>
  <c r="F80" i="12"/>
  <c r="F79" i="12"/>
  <c r="Q78" i="12"/>
  <c r="F78" i="12"/>
  <c r="F77" i="12"/>
  <c r="Q76" i="12"/>
  <c r="F76" i="12"/>
  <c r="F75" i="12"/>
  <c r="Q74" i="12"/>
  <c r="F74" i="12"/>
  <c r="F73" i="12"/>
  <c r="Q72" i="12"/>
  <c r="F72" i="12"/>
  <c r="F71" i="12"/>
  <c r="Q70" i="12"/>
  <c r="F70" i="12"/>
  <c r="F69" i="12"/>
  <c r="Q68" i="12"/>
  <c r="F68" i="12"/>
  <c r="F67" i="12"/>
  <c r="Q66" i="12"/>
  <c r="F66" i="12"/>
  <c r="Q64" i="12"/>
  <c r="F64" i="12"/>
  <c r="F63" i="12"/>
  <c r="Q62" i="12"/>
  <c r="F62" i="12"/>
  <c r="F61" i="12"/>
  <c r="Q60" i="12"/>
  <c r="F60" i="12"/>
  <c r="F59" i="12"/>
  <c r="Q58" i="12"/>
  <c r="F58" i="12"/>
  <c r="F57" i="12"/>
  <c r="Q56" i="12"/>
  <c r="F56" i="12"/>
  <c r="F55" i="12"/>
  <c r="Q54" i="12"/>
  <c r="F54" i="12"/>
  <c r="F53" i="12"/>
  <c r="Q52" i="12"/>
  <c r="F52" i="12"/>
  <c r="F51" i="12"/>
  <c r="Q50" i="12"/>
  <c r="F50" i="12"/>
  <c r="F49" i="12"/>
  <c r="Q48" i="12"/>
  <c r="F48" i="12"/>
  <c r="F47" i="12"/>
  <c r="Q46" i="12"/>
  <c r="F46" i="12"/>
  <c r="F45" i="12"/>
  <c r="Q44" i="12"/>
  <c r="F44" i="12"/>
  <c r="F43" i="12"/>
  <c r="Q42" i="12"/>
  <c r="F42" i="12"/>
  <c r="F41" i="12"/>
  <c r="Q40" i="12"/>
  <c r="F40" i="12"/>
  <c r="F39" i="12"/>
  <c r="F125" i="12" s="1"/>
  <c r="Q38" i="12"/>
  <c r="F38" i="12"/>
  <c r="F37" i="12"/>
  <c r="F126" i="12" s="1"/>
  <c r="Q36" i="12"/>
  <c r="Q122" i="12" s="1"/>
  <c r="F36" i="12"/>
  <c r="F35" i="12"/>
  <c r="Q34" i="12"/>
  <c r="F34" i="12"/>
  <c r="K30" i="12"/>
  <c r="J30" i="12"/>
  <c r="H30" i="12"/>
  <c r="O29" i="12"/>
  <c r="N29" i="12"/>
  <c r="M29" i="12"/>
  <c r="L29" i="12"/>
  <c r="K29" i="12"/>
  <c r="J29" i="12"/>
  <c r="K23" i="12"/>
  <c r="J23" i="12"/>
  <c r="I23" i="12"/>
  <c r="I30" i="12" s="1"/>
  <c r="H23" i="12"/>
  <c r="G23" i="12"/>
  <c r="P22" i="12"/>
  <c r="O22" i="12"/>
  <c r="N22" i="12"/>
  <c r="M22" i="12"/>
  <c r="L22" i="12"/>
  <c r="K22" i="12"/>
  <c r="J22" i="12"/>
  <c r="I22" i="12"/>
  <c r="H22" i="12"/>
  <c r="G22" i="12"/>
  <c r="K19" i="12"/>
  <c r="J19" i="12"/>
  <c r="I19" i="12"/>
  <c r="H19" i="12"/>
  <c r="G19" i="12"/>
  <c r="G30" i="12" s="1"/>
  <c r="P18" i="12"/>
  <c r="P29" i="12" s="1"/>
  <c r="O18" i="12"/>
  <c r="N18" i="12"/>
  <c r="M18" i="12"/>
  <c r="L18" i="12"/>
  <c r="K18" i="12"/>
  <c r="J18" i="12"/>
  <c r="I18" i="12"/>
  <c r="I29" i="12" s="1"/>
  <c r="H18" i="12"/>
  <c r="H29" i="12" s="1"/>
  <c r="G18" i="12"/>
  <c r="F127" i="12" l="1"/>
  <c r="L22" i="11"/>
  <c r="Q104" i="11" l="1"/>
  <c r="Q88" i="11"/>
  <c r="Q84" i="11"/>
  <c r="Q80" i="11"/>
  <c r="Q76" i="11"/>
  <c r="Q72" i="11"/>
  <c r="Q90" i="11"/>
  <c r="Q94" i="11"/>
  <c r="Q98" i="11"/>
  <c r="Q102" i="11"/>
  <c r="Q106" i="11"/>
  <c r="Q110" i="11"/>
  <c r="Q114" i="11"/>
  <c r="Q74" i="11"/>
  <c r="Q68" i="11"/>
  <c r="Q66" i="11"/>
  <c r="Q62" i="11"/>
  <c r="Q58" i="11"/>
  <c r="Q54" i="11"/>
  <c r="Q50" i="11"/>
  <c r="Q46" i="11"/>
  <c r="Q42" i="11"/>
  <c r="Q38" i="11"/>
  <c r="Q34" i="11"/>
  <c r="K19" i="11"/>
  <c r="K23" i="11" l="1"/>
  <c r="K30" i="11" s="1"/>
  <c r="K126" i="11" l="1"/>
  <c r="K125" i="11"/>
  <c r="P126" i="11" l="1"/>
  <c r="O126" i="11"/>
  <c r="N126" i="11"/>
  <c r="M126" i="11"/>
  <c r="L126" i="11"/>
  <c r="J126" i="11"/>
  <c r="I126" i="11"/>
  <c r="H126" i="11"/>
  <c r="G126" i="11"/>
  <c r="E126" i="11"/>
  <c r="P125" i="11"/>
  <c r="P127" i="11" s="1"/>
  <c r="O125" i="11"/>
  <c r="O127" i="11" s="1"/>
  <c r="N125" i="11"/>
  <c r="N127" i="11" s="1"/>
  <c r="M125" i="11"/>
  <c r="M127" i="11" s="1"/>
  <c r="L125" i="11"/>
  <c r="L127" i="11" s="1"/>
  <c r="K127" i="11"/>
  <c r="J125" i="11"/>
  <c r="J127" i="11" s="1"/>
  <c r="I125" i="11"/>
  <c r="I127" i="11" s="1"/>
  <c r="H125" i="11"/>
  <c r="H127" i="11" s="1"/>
  <c r="G125" i="11"/>
  <c r="G127" i="11" s="1"/>
  <c r="E125" i="11"/>
  <c r="F117" i="11"/>
  <c r="Q116" i="11"/>
  <c r="F116" i="11"/>
  <c r="F115" i="11"/>
  <c r="F114" i="11"/>
  <c r="F113" i="11"/>
  <c r="Q112" i="11"/>
  <c r="F112" i="11"/>
  <c r="F111" i="11"/>
  <c r="F110" i="11"/>
  <c r="F109" i="11"/>
  <c r="Q108" i="11"/>
  <c r="F108" i="11"/>
  <c r="F107" i="11"/>
  <c r="F106" i="11"/>
  <c r="F105" i="11"/>
  <c r="F104" i="11"/>
  <c r="F103" i="11"/>
  <c r="F102" i="11"/>
  <c r="F101" i="11"/>
  <c r="Q100" i="11"/>
  <c r="F100" i="11"/>
  <c r="F99" i="11"/>
  <c r="F98" i="11"/>
  <c r="F97" i="11"/>
  <c r="Q96" i="11"/>
  <c r="F96" i="11"/>
  <c r="F95" i="11"/>
  <c r="F94" i="11"/>
  <c r="F93" i="11"/>
  <c r="Q92" i="11"/>
  <c r="F92" i="11"/>
  <c r="F91" i="11"/>
  <c r="F90" i="11"/>
  <c r="F89" i="11"/>
  <c r="F88" i="11"/>
  <c r="F87" i="11"/>
  <c r="Q86" i="11"/>
  <c r="F86" i="11"/>
  <c r="F85" i="11"/>
  <c r="F84" i="11"/>
  <c r="F83" i="11"/>
  <c r="Q82" i="11"/>
  <c r="F82" i="11"/>
  <c r="F81" i="11"/>
  <c r="F80" i="11"/>
  <c r="F79" i="11"/>
  <c r="Q78" i="11"/>
  <c r="F78" i="11"/>
  <c r="F77" i="11"/>
  <c r="F76" i="11"/>
  <c r="F75" i="11"/>
  <c r="F74" i="11"/>
  <c r="F73" i="11"/>
  <c r="F72" i="11"/>
  <c r="F71" i="11"/>
  <c r="Q70" i="11"/>
  <c r="F70" i="11"/>
  <c r="F69" i="11"/>
  <c r="F68" i="11"/>
  <c r="F67" i="11"/>
  <c r="F66" i="11"/>
  <c r="Q64" i="11"/>
  <c r="F64" i="11"/>
  <c r="F63" i="11"/>
  <c r="F62" i="11"/>
  <c r="F61" i="11"/>
  <c r="Q60" i="11"/>
  <c r="F60" i="11"/>
  <c r="F59" i="11"/>
  <c r="F58" i="11"/>
  <c r="F57" i="11"/>
  <c r="Q56" i="11"/>
  <c r="F56" i="11"/>
  <c r="F55" i="11"/>
  <c r="F54" i="11"/>
  <c r="F53" i="11"/>
  <c r="Q52" i="11"/>
  <c r="F52" i="11"/>
  <c r="F51" i="11"/>
  <c r="F50" i="11"/>
  <c r="F49" i="11"/>
  <c r="Q48" i="11"/>
  <c r="F48" i="11"/>
  <c r="F47" i="11"/>
  <c r="F46" i="11"/>
  <c r="F45" i="11"/>
  <c r="Q44" i="11"/>
  <c r="F44" i="11"/>
  <c r="F43" i="11"/>
  <c r="F42" i="11"/>
  <c r="F41" i="11"/>
  <c r="Q40" i="11"/>
  <c r="F40" i="11"/>
  <c r="F39" i="11"/>
  <c r="F38" i="11"/>
  <c r="F37" i="11"/>
  <c r="Q36" i="11"/>
  <c r="F36" i="11"/>
  <c r="F35" i="11"/>
  <c r="F34" i="11"/>
  <c r="P29" i="11"/>
  <c r="H29" i="11"/>
  <c r="J23" i="11"/>
  <c r="I23" i="11"/>
  <c r="H23" i="11"/>
  <c r="G23" i="11"/>
  <c r="P22" i="11"/>
  <c r="O22" i="11"/>
  <c r="N22" i="11"/>
  <c r="M22" i="11"/>
  <c r="K22" i="11"/>
  <c r="J22" i="11"/>
  <c r="I22" i="11"/>
  <c r="H22" i="11"/>
  <c r="G22" i="11"/>
  <c r="J19" i="11"/>
  <c r="I19" i="11"/>
  <c r="H19" i="11"/>
  <c r="G19" i="11"/>
  <c r="P18" i="11"/>
  <c r="O18" i="11"/>
  <c r="O29" i="11" s="1"/>
  <c r="N18" i="11"/>
  <c r="N29" i="11" s="1"/>
  <c r="M18" i="11"/>
  <c r="M29" i="11" s="1"/>
  <c r="L18" i="11"/>
  <c r="L29" i="11" s="1"/>
  <c r="K18" i="11"/>
  <c r="K29" i="11" s="1"/>
  <c r="J18" i="11"/>
  <c r="J29" i="11" s="1"/>
  <c r="I18" i="11"/>
  <c r="I29" i="11" s="1"/>
  <c r="H18" i="11"/>
  <c r="G18" i="11"/>
  <c r="H30" i="11" l="1"/>
  <c r="J30" i="11"/>
  <c r="G30" i="11"/>
  <c r="I30" i="11"/>
  <c r="F126" i="11"/>
  <c r="F125" i="11"/>
  <c r="E127" i="11"/>
  <c r="J19" i="10"/>
  <c r="J26" i="10"/>
  <c r="F127" i="11" l="1"/>
  <c r="J23" i="10"/>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<sst xmlns="http://schemas.openxmlformats.org/spreadsheetml/2006/main" count="1822" uniqueCount="497">
  <si>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</si>
  <si>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</si>
  <si>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</si>
  <si>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</si>
  <si>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</si>
  <si>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</si>
  <si>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</si>
  <si>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</si>
  <si>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</si>
  <si>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</si>
  <si>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</si>
  <si>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</si>
  <si>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</si>
  <si>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</si>
  <si>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</si>
  <si>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</si>
  <si>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</si>
  <si>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</si>
  <si>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</si>
  <si>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</si>
  <si>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</si>
  <si>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</si>
  <si>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</si>
  <si>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</si>
  <si>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</si>
  <si>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</si>
  <si>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</si>
  <si>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</si>
  <si>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</si>
  <si>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</si>
  <si>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</si>
  <si>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</si>
  <si>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</si>
  <si>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</si>
  <si>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</si>
  <si>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</si>
  <si>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</si>
  <si>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</si>
  <si>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</si>
  <si>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</si>
  <si>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</si>
  <si>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</si>
  <si>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</si>
  <si>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</si>
  <si>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</si>
  <si>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</si>
  <si>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</si>
  <si>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</si>
  <si>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</si>
  <si>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</si>
  <si>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</si>
  <si>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</si>
  <si>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</si>
  <si>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</si>
  <si>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</si>
  <si>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</si>
  <si>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</si>
  <si>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</si>
  <si>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</si>
  <si>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</si>
  <si>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</si>
  <si>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</si>
  <si>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</si>
  <si>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</si>
  <si>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</si>
  <si>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</si>
  <si>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</si>
  <si>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</si>
  <si>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</si>
  <si>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</si>
  <si>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</si>
  <si>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</si>
  <si>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</si>
  <si>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</si>
  <si>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</si>
  <si>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</si>
  <si>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</si>
  <si>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</si>
  <si>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</si>
  <si>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</si>
  <si>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</si>
  <si>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</si>
  <si>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</si>
  <si>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</si>
  <si>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</si>
  <si>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</si>
  <si>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</si>
  <si>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</si>
  <si>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</si>
  <si>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</si>
  <si>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</si>
  <si>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</si>
  <si>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</si>
  <si>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</si>
  <si>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</si>
  <si>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</si>
  <si>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</si>
  <si>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</si>
  <si>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</si>
  <si>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</si>
  <si>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</si>
  <si>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</si>
  <si>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</si>
  <si>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</si>
  <si>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</si>
  <si>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</si>
  <si>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</si>
  <si>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</si>
  <si>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</si>
  <si>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</si>
  <si>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</si>
  <si>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</si>
  <si>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</si>
  <si>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</si>
  <si>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</si>
  <si>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</si>
  <si>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</si>
  <si>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</si>
  <si>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</si>
  <si>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</si>
  <si>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</si>
  <si>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</si>
  <si>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</si>
  <si>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</si>
  <si>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</si>
  <si>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</si>
  <si>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</si>
  <si>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</si>
  <si>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</si>
  <si>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</si>
  <si>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</si>
  <si>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</si>
  <si>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</si>
  <si>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</si>
  <si>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</si>
  <si>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</si>
  <si>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</si>
  <si>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</si>
  <si>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</si>
  <si>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</si>
  <si>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</si>
  <si>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</si>
  <si>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</si>
  <si>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</si>
  <si>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</si>
  <si>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</si>
  <si>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</si>
  <si>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</si>
  <si>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</si>
  <si>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</si>
  <si>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</si>
  <si>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</si>
  <si>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</si>
  <si>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</si>
  <si>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</si>
  <si>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</si>
  <si>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</si>
  <si>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</si>
  <si>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</si>
  <si>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</si>
  <si>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</si>
  <si>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</si>
  <si>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</si>
  <si>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</si>
  <si>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</si>
  <si>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</si>
  <si>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</si>
  <si>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</si>
  <si>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</si>
  <si>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</si>
  <si>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</si>
  <si>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</si>
  <si>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</si>
  <si>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</si>
  <si>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</si>
  <si>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</si>
  <si>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</si>
  <si>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</si>
  <si>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</si>
  <si>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</si>
  <si>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</si>
  <si>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</si>
  <si>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</si>
  <si>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</si>
  <si>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</si>
  <si>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</si>
  <si>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</si>
  <si>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</si>
  <si>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</si>
  <si>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</si>
  <si>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</si>
  <si>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</si>
  <si>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</si>
  <si>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</si>
  <si>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</si>
  <si>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</si>
  <si>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</si>
  <si>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</si>
  <si>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</si>
  <si>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</si>
  <si>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</si>
  <si>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</si>
  <si>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</si>
  <si>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</si>
  <si>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</si>
  <si>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</si>
  <si>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</si>
  <si>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</si>
  <si>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</si>
  <si>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</si>
  <si>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</si>
  <si>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</si>
  <si>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</si>
  <si>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</si>
  <si>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</si>
  <si>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</si>
  <si>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</si>
  <si>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</si>
  <si>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</si>
  <si>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</si>
  <si>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</si>
  <si>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</si>
  <si>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</si>
  <si>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</si>
  <si>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</si>
  <si>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</si>
  <si>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</si>
  <si>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</si>
  <si>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</si>
  <si>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</si>
  <si>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</si>
  <si>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</si>
  <si>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</si>
  <si>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</si>
  <si>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</si>
  <si>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</si>
  <si>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</si>
  <si>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</si>
  <si>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</si>
  <si>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</si>
  <si>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</si>
  <si>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</si>
  <si>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</si>
  <si>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</si>
  <si>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</si>
  <si>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</si>
  <si>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</si>
  <si>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</si>
  <si>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</si>
  <si>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</si>
  <si>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</si>
  <si>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</si>
  <si>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</si>
  <si>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</si>
  <si>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</si>
  <si>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</si>
  <si>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</si>
  <si>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</si>
  <si>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</si>
  <si>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</si>
  <si>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</si>
  <si>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</si>
  <si>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</si>
  <si>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</si>
  <si>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</si>
  <si>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</si>
  <si>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</si>
  <si>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</si>
  <si>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</si>
  <si>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</si>
  <si>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</si>
  <si>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</si>
  <si>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</si>
  <si>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</si>
  <si>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</si>
  <si>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</si>
  <si>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</si>
  <si>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</si>
  <si>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</si>
  <si>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</si>
  <si>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</si>
  <si>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</si>
  <si>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</si>
  <si>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</si>
  <si>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</si>
  <si>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</si>
  <si>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</si>
  <si>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</si>
  <si>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</si>
  <si>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</si>
  <si>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</si>
  <si>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</si>
  <si>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</si>
  <si>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</si>
  <si>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</si>
  <si>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</si>
  <si>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</si>
  <si>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</si>
  <si>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</si>
  <si>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</si>
  <si>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</si>
  <si>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</si>
  <si>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</si>
  <si>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</si>
  <si>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</si>
  <si>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</si>
  <si>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</si>
  <si>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</si>
  <si>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</si>
  <si>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</si>
  <si>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</si>
  <si>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</si>
  <si>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</si>
  <si>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</si>
  <si>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</si>
  <si>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</si>
  <si>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</si>
  <si>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</si>
  <si>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</si>
  <si>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</si>
  <si>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</si>
  <si>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</si>
  <si>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</si>
  <si>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</si>
  <si>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</si>
  <si>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</si>
  <si>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</si>
  <si>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</si>
  <si>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</si>
  <si>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</si>
  <si>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</si>
  <si>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</si>
  <si>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</si>
  <si>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</si>
  <si>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</si>
  <si>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</si>
  <si>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</si>
  <si>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</si>
  <si>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</si>
  <si>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</si>
  <si>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</si>
  <si>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</si>
  <si>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</si>
  <si>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</si>
  <si>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</si>
  <si>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</si>
  <si>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</si>
  <si>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</si>
  <si>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</si>
  <si>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</si>
  <si>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</si>
  <si>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</si>
  <si>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</si>
  <si>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</si>
  <si>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</si>
  <si>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</si>
  <si>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</si>
  <si>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</si>
  <si>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</si>
  <si>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</si>
  <si>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</si>
  <si>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</si>
  <si>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</si>
  <si>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</si>
  <si>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</si>
  <si>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</si>
  <si>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</si>
  <si>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</si>
  <si>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</si>
  <si>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</si>
  <si>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</si>
  <si>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</si>
  <si>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</si>
  <si>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</si>
  <si>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</si>
  <si>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</si>
  <si>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</si>
  <si>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</si>
  <si>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</si>
  <si>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</si>
  <si>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</si>
  <si>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</si>
  <si>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</si>
  <si>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</si>
  <si>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</si>
  <si>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</si>
  <si>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</si>
  <si>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</si>
  <si>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</si>
  <si>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</si>
  <si>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</si>
  <si>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</si>
  <si>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</si>
  <si>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</si>
  <si>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</si>
  <si>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</si>
  <si>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</si>
  <si>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</si>
  <si>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</si>
  <si>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</si>
  <si>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</si>
  <si>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</si>
  <si>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</si>
  <si>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</si>
  <si>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</si>
  <si>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</si>
  <si>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</si>
  <si>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</si>
  <si>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</si>
  <si>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</si>
  <si>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</si>
  <si>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</si>
  <si>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</si>
  <si>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</si>
  <si>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</si>
  <si>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</si>
  <si>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</si>
  <si>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</si>
  <si>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</si>
  <si>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</si>
  <si>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</si>
  <si>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</si>
  <si>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</si>
  <si>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</si>
  <si>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</si>
  <si>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</si>
  <si>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</si>
  <si>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</si>
  <si>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</si>
  <si>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</si>
  <si>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</si>
  <si>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</si>
  <si>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</si>
  <si>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</si>
  <si>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</si>
  <si>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</si>
  <si>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</si>
  <si>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</si>
  <si>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</si>
  <si>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</si>
  <si>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</si>
  <si>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</si>
  <si>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</si>
  <si>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</si>
  <si>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</si>
  <si>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</si>
  <si>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</si>
  <si>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</si>
  <si>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</si>
  <si>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</si>
  <si>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</si>
  <si>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</si>
  <si>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</si>
  <si>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</si>
  <si>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</si>
  <si>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</si>
  <si>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</si>
  <si>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</si>
  <si>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</si>
  <si>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</si>
  <si>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</si>
  <si>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</si>
  <si>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</si>
  <si>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</si>
  <si>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</si>
  <si>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</si>
  <si>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</si>
  <si>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</si>
  <si>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</si>
  <si>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</si>
  <si>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</si>
  <si>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</si>
  <si>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</si>
  <si>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</si>
  <si>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</si>
  <si>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</si>
  <si>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</si>
  <si>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</si>
  <si>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</si>
  <si>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</si>
  <si>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</si>
  <si>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</si>
  <si>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</si>
  <si>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</si>
  <si>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</si>
  <si>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</si>
  <si>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</si>
  <si>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</si>
  <si>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</si>
  <si>
    <t>Rel-20</t>
    <phoneticPr fontId="9" type="noConversion"/>
  </si>
  <si>
    <t>1.5</t>
    <phoneticPr fontId="9" type="noConversion"/>
  </si>
  <si>
    <t>2.6</t>
    <phoneticPr fontId="9" type="noConversion"/>
  </si>
  <si>
    <t>Other</t>
    <phoneticPr fontId="9" type="noConversion"/>
  </si>
  <si>
    <t>MStraM</t>
    <phoneticPr fontId="9" type="noConversion"/>
  </si>
  <si>
    <t>Monstra-OAM</t>
    <phoneticPr fontId="9" type="noConversion"/>
  </si>
  <si>
    <t>Total leftover according to plan</t>
    <phoneticPr fontId="9" type="noConversion"/>
  </si>
  <si>
    <t>TU consumed according to plan</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</si>
</sst>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60"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
      <b/>
      <sz val="10"/>
      <color rgb="FF00B0F0"/>
      <name val="等线"/>
      <family val="2"/>
      <scheme val="minor"/>
    </font>
  </fonts>
  <fills count="26">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51">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11" fillId="0" borderId="18" xfId="0" applyFont="1" applyFill="1" applyBorder="1"/>
    <xf numFmtId="49" fontId="5" fillId="25" borderId="18" xfId="0" applyNumberFormat="1" applyFont="1" applyFill="1" applyBorder="1" applyAlignment="1">
      <alignment horizontal="left" vertical="top"/>
    </xf>
    <xf numFmtId="0" fontId="2" fillId="25" borderId="18" xfId="0" applyFont="1" applyFill="1" applyBorder="1" applyAlignment="1">
      <alignment horizontal="left" vertical="top"/>
    </xf>
    <xf numFmtId="0" fontId="4" fillId="25" borderId="18" xfId="0" applyFont="1" applyFill="1" applyBorder="1" applyAlignment="1">
      <alignment horizontal="center" vertical="top"/>
    </xf>
    <xf numFmtId="0" fontId="4" fillId="25" borderId="15" xfId="0" applyFont="1" applyFill="1" applyBorder="1" applyAlignment="1">
      <alignment horizontal="center" vertical="top"/>
    </xf>
    <xf numFmtId="0" fontId="59" fillId="0" borderId="18" xfId="0" applyFont="1" applyBorder="1" applyAlignment="1">
      <alignment horizontal="center" vertical="top"/>
    </xf>
    <xf numFmtId="0" fontId="59" fillId="0" borderId="15" xfId="0" applyFont="1" applyBorder="1" applyAlignment="1">
      <alignment horizontal="center" vertical="top"/>
    </xf>
    <xf numFmtId="0" fontId="12" fillId="0" borderId="18" xfId="0" applyFont="1" applyFill="1" applyBorder="1" applyAlignment="1">
      <alignment horizontal="center" vertical="center"/>
    </xf>
    <xf numFmtId="49" fontId="4" fillId="4" borderId="18" xfId="0" applyNumberFormat="1" applyFont="1" applyFill="1" applyBorder="1" applyAlignment="1">
      <alignment horizontal="center" vertical="top"/>
    </xf>
    <xf numFmtId="0" fontId="0" fillId="0" borderId="0" xfId="0" applyFill="1" applyBorder="1"/>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4CAA-4C4D-4DBB-896A-E2BB54085E51}">
  <dimension ref="A1:Q185"/>
  <sheetViews>
    <sheetView tabSelected="1" topLeftCell="A61" workbookViewId="0">
      <selection activeCell="M75" sqref="M75"/>
    </sheetView>
  </sheetViews>
  <sheetFormatPr defaultRowHeight="13.8" x14ac:dyDescent="0.25"/>
  <cols>
    <col min="1"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07" t="s">
        <v>490</v>
      </c>
      <c r="L6" s="307"/>
      <c r="M6" s="307"/>
      <c r="N6" s="307"/>
      <c r="O6" s="307"/>
      <c r="P6" s="331"/>
    </row>
    <row r="7" spans="1:17" x14ac:dyDescent="0.25">
      <c r="A7" s="51"/>
      <c r="B7" s="51"/>
      <c r="C7" s="262" t="s">
        <v>409</v>
      </c>
      <c r="D7" s="257"/>
      <c r="E7" s="257"/>
      <c r="F7" s="257"/>
      <c r="G7" s="332">
        <v>1.8</v>
      </c>
      <c r="H7" s="332">
        <v>2.2999999999999998</v>
      </c>
      <c r="I7" s="332">
        <v>1.1000000000000001</v>
      </c>
      <c r="J7" s="332">
        <v>1.9</v>
      </c>
      <c r="K7" s="345" t="s">
        <v>491</v>
      </c>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f>K10+K13+K16</f>
        <v>5.8</v>
      </c>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P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12.929999999999998</v>
      </c>
      <c r="M22" s="327">
        <f t="shared" si="1"/>
        <v>3.35</v>
      </c>
      <c r="N22" s="327">
        <f t="shared" si="1"/>
        <v>3</v>
      </c>
      <c r="O22" s="327">
        <f t="shared" si="1"/>
        <v>2.6</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xml:space="preserve"> SUM(G7,G19,G23)</f>
        <v>9.9500000000000011</v>
      </c>
      <c r="H30" s="332">
        <f xml:space="preserve"> SUM(H7,H19,H23)</f>
        <v>18.579999999999998</v>
      </c>
      <c r="I30" s="332">
        <f xml:space="preserve"> SUM(I7,I19,I23)</f>
        <v>18.600000000000001</v>
      </c>
      <c r="J30" s="332">
        <f xml:space="preserve"> SUM(J7,J19,J23)</f>
        <v>18.54</v>
      </c>
      <c r="K30" s="332">
        <f xml:space="preserve"> SUM(K7,K19,K23)</f>
        <v>16.409999999999997</v>
      </c>
      <c r="L30" s="310"/>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51">
        <v>6.2</v>
      </c>
      <c r="F34" s="51">
        <f>SUM(G34:P34)</f>
        <v>6.1999999999999993</v>
      </c>
      <c r="G34" s="51">
        <v>0</v>
      </c>
      <c r="H34" s="51">
        <v>1.45</v>
      </c>
      <c r="I34" s="51">
        <v>0.95</v>
      </c>
      <c r="J34" s="51">
        <v>1.2</v>
      </c>
      <c r="K34" s="51">
        <v>1.3</v>
      </c>
      <c r="L34" s="186">
        <v>1.3</v>
      </c>
      <c r="M34" s="51"/>
      <c r="N34" s="51"/>
      <c r="O34" s="51"/>
      <c r="P34" s="51"/>
      <c r="Q34" s="51">
        <f>E34-G34-H34-I34-J34-K34</f>
        <v>1.2999999999999996</v>
      </c>
    </row>
    <row r="35" spans="1:17" x14ac:dyDescent="0.25">
      <c r="A35" s="51"/>
      <c r="B35" s="51"/>
      <c r="C35" s="165" t="s">
        <v>423</v>
      </c>
      <c r="D35" s="309" t="s">
        <v>420</v>
      </c>
      <c r="E35" s="308"/>
      <c r="F35" s="308">
        <f t="shared" ref="F35:F98" si="3">SUM(G35:P35)</f>
        <v>5.12</v>
      </c>
      <c r="G35" s="308">
        <v>0</v>
      </c>
      <c r="H35" s="308">
        <v>1.67</v>
      </c>
      <c r="I35" s="308">
        <v>0.95</v>
      </c>
      <c r="J35" s="308">
        <v>1.2</v>
      </c>
      <c r="K35" s="308">
        <v>1.3</v>
      </c>
      <c r="L35" s="186"/>
      <c r="M35" s="308"/>
      <c r="N35" s="308"/>
      <c r="O35" s="308"/>
      <c r="P35" s="308"/>
      <c r="Q35" s="51"/>
    </row>
    <row r="36" spans="1:17" ht="41.4" x14ac:dyDescent="0.25">
      <c r="A36" s="51"/>
      <c r="B36" s="51"/>
      <c r="C36" s="165" t="s">
        <v>424</v>
      </c>
      <c r="D36" s="293" t="s">
        <v>421</v>
      </c>
      <c r="E36" s="51">
        <v>3.9</v>
      </c>
      <c r="F36" s="51">
        <f t="shared" si="3"/>
        <v>0</v>
      </c>
      <c r="G36" s="51"/>
      <c r="H36" s="51"/>
      <c r="I36" s="51"/>
      <c r="J36" s="51"/>
      <c r="K36" s="51"/>
      <c r="L36" s="186"/>
      <c r="M36" s="51"/>
      <c r="N36" s="51"/>
      <c r="O36" s="51"/>
      <c r="P36" s="51"/>
      <c r="Q36" s="51">
        <f>E36-G36-H36-I36</f>
        <v>3.9</v>
      </c>
    </row>
    <row r="37" spans="1:17" x14ac:dyDescent="0.25">
      <c r="A37" s="51"/>
      <c r="B37" s="51"/>
      <c r="C37" s="51"/>
      <c r="D37" s="309" t="s">
        <v>422</v>
      </c>
      <c r="E37" s="51"/>
      <c r="F37" s="308">
        <f t="shared" si="3"/>
        <v>0</v>
      </c>
      <c r="G37" s="308"/>
      <c r="H37" s="308"/>
      <c r="I37" s="308"/>
      <c r="J37" s="308"/>
      <c r="K37" s="308"/>
      <c r="L37" s="186"/>
      <c r="M37" s="308"/>
      <c r="N37" s="308"/>
      <c r="O37" s="308"/>
      <c r="P37" s="308"/>
      <c r="Q37" s="51"/>
    </row>
    <row r="38" spans="1:17" x14ac:dyDescent="0.25">
      <c r="A38" s="51">
        <v>2</v>
      </c>
      <c r="B38" s="51" t="s">
        <v>3</v>
      </c>
      <c r="C38" s="51" t="s">
        <v>128</v>
      </c>
      <c r="D38" s="293" t="s">
        <v>419</v>
      </c>
      <c r="E38" s="51">
        <v>4.5</v>
      </c>
      <c r="F38" s="51">
        <f t="shared" si="3"/>
        <v>4.5000000000000009</v>
      </c>
      <c r="G38" s="51">
        <v>0</v>
      </c>
      <c r="H38" s="51">
        <v>1.3</v>
      </c>
      <c r="I38" s="51">
        <v>1.4</v>
      </c>
      <c r="J38" s="51">
        <v>1.6</v>
      </c>
      <c r="K38" s="51">
        <v>0.2</v>
      </c>
      <c r="L38" s="186"/>
      <c r="M38" s="51"/>
      <c r="N38" s="51"/>
      <c r="O38" s="51"/>
      <c r="P38" s="51"/>
      <c r="Q38" s="51">
        <f>E38-G38-H38-I38-J38-K38</f>
        <v>0</v>
      </c>
    </row>
    <row r="39" spans="1:17" x14ac:dyDescent="0.25">
      <c r="A39" s="51"/>
      <c r="B39" s="51"/>
      <c r="C39" s="51" t="s">
        <v>425</v>
      </c>
      <c r="D39" s="309" t="s">
        <v>420</v>
      </c>
      <c r="E39" s="51"/>
      <c r="F39" s="308">
        <f t="shared" si="3"/>
        <v>2.71</v>
      </c>
      <c r="G39" s="308">
        <v>0</v>
      </c>
      <c r="H39" s="308">
        <v>0.61</v>
      </c>
      <c r="I39" s="308">
        <v>1.4</v>
      </c>
      <c r="J39" s="308">
        <v>0.5</v>
      </c>
      <c r="K39" s="308">
        <v>0.2</v>
      </c>
      <c r="L39" s="186"/>
      <c r="M39" s="308"/>
      <c r="N39" s="308"/>
      <c r="O39" s="308"/>
      <c r="P39" s="308"/>
      <c r="Q39" s="51"/>
    </row>
    <row r="40" spans="1:17" x14ac:dyDescent="0.25">
      <c r="A40" s="51"/>
      <c r="B40" s="51"/>
      <c r="C40" s="51"/>
      <c r="D40" s="293" t="s">
        <v>421</v>
      </c>
      <c r="E40" s="51">
        <v>4</v>
      </c>
      <c r="F40" s="51">
        <f t="shared" si="3"/>
        <v>4</v>
      </c>
      <c r="G40" s="51"/>
      <c r="H40" s="51"/>
      <c r="I40" s="51"/>
      <c r="J40" s="51"/>
      <c r="K40" s="51"/>
      <c r="L40" s="186">
        <v>1</v>
      </c>
      <c r="M40" s="51">
        <v>1</v>
      </c>
      <c r="N40" s="51">
        <v>1</v>
      </c>
      <c r="O40" s="51">
        <v>1</v>
      </c>
      <c r="P40" s="51">
        <v>0</v>
      </c>
      <c r="Q40" s="51">
        <f>E40-G40-H40-I40</f>
        <v>4</v>
      </c>
    </row>
    <row r="41" spans="1:17" x14ac:dyDescent="0.25">
      <c r="A41" s="51"/>
      <c r="B41" s="51"/>
      <c r="C41" s="51"/>
      <c r="D41" s="309" t="s">
        <v>422</v>
      </c>
      <c r="E41" s="51"/>
      <c r="F41" s="308">
        <f t="shared" si="3"/>
        <v>0</v>
      </c>
      <c r="G41" s="308"/>
      <c r="H41" s="308"/>
      <c r="I41" s="308"/>
      <c r="J41" s="308"/>
      <c r="K41" s="308"/>
      <c r="L41" s="186"/>
      <c r="M41" s="308"/>
      <c r="N41" s="308"/>
      <c r="O41" s="308"/>
      <c r="P41" s="308"/>
      <c r="Q41" s="51"/>
    </row>
    <row r="42" spans="1:17" x14ac:dyDescent="0.25">
      <c r="A42" s="51">
        <v>3</v>
      </c>
      <c r="B42" s="51" t="s">
        <v>5</v>
      </c>
      <c r="C42" s="51" t="s">
        <v>129</v>
      </c>
      <c r="D42" s="293" t="s">
        <v>419</v>
      </c>
      <c r="E42" s="336">
        <v>4</v>
      </c>
      <c r="F42" s="51">
        <f t="shared" si="3"/>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3"/>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3"/>
        <v>4</v>
      </c>
      <c r="G44" s="51"/>
      <c r="H44" s="51"/>
      <c r="I44" s="51"/>
      <c r="J44" s="51"/>
      <c r="K44" s="51"/>
      <c r="L44" s="186">
        <v>1</v>
      </c>
      <c r="M44" s="51">
        <v>1</v>
      </c>
      <c r="N44" s="51">
        <v>1</v>
      </c>
      <c r="O44" s="51">
        <v>1</v>
      </c>
      <c r="P44" s="51">
        <v>0</v>
      </c>
      <c r="Q44" s="51">
        <f>E44-G44-H44-I44</f>
        <v>4</v>
      </c>
    </row>
    <row r="45" spans="1:17" x14ac:dyDescent="0.25">
      <c r="A45" s="51"/>
      <c r="B45" s="51"/>
      <c r="C45" s="51"/>
      <c r="D45" s="293" t="s">
        <v>422</v>
      </c>
      <c r="E45" s="51"/>
      <c r="F45" s="308">
        <f t="shared" si="3"/>
        <v>0</v>
      </c>
      <c r="G45" s="308"/>
      <c r="H45" s="308"/>
      <c r="I45" s="308"/>
      <c r="J45" s="308"/>
      <c r="K45" s="308"/>
      <c r="L45" s="186"/>
      <c r="M45" s="308"/>
      <c r="N45" s="308"/>
      <c r="O45" s="308"/>
      <c r="P45" s="308"/>
      <c r="Q45" s="51"/>
    </row>
    <row r="46" spans="1:17" x14ac:dyDescent="0.25">
      <c r="A46" s="51">
        <v>4</v>
      </c>
      <c r="B46" s="51" t="s">
        <v>4</v>
      </c>
      <c r="C46" s="51" t="s">
        <v>130</v>
      </c>
      <c r="D46" s="293" t="s">
        <v>419</v>
      </c>
      <c r="E46" s="51">
        <v>6.4</v>
      </c>
      <c r="F46" s="51">
        <f t="shared" si="3"/>
        <v>6.4</v>
      </c>
      <c r="G46" s="51">
        <v>0.5</v>
      </c>
      <c r="H46" s="51">
        <v>1.6</v>
      </c>
      <c r="I46" s="51">
        <v>1.25</v>
      </c>
      <c r="J46" s="51">
        <v>1.1200000000000001</v>
      </c>
      <c r="K46" s="51">
        <v>1</v>
      </c>
      <c r="L46" s="186">
        <v>0.93</v>
      </c>
      <c r="M46" s="51"/>
      <c r="N46" s="51"/>
      <c r="O46" s="51"/>
      <c r="P46" s="51"/>
      <c r="Q46" s="51">
        <f>E46-G46-H46-I46-J46-K46</f>
        <v>0.9300000000000006</v>
      </c>
    </row>
    <row r="47" spans="1:17" x14ac:dyDescent="0.25">
      <c r="A47" s="51"/>
      <c r="B47" s="51"/>
      <c r="C47" s="51" t="s">
        <v>428</v>
      </c>
      <c r="D47" s="293" t="s">
        <v>420</v>
      </c>
      <c r="E47" s="51"/>
      <c r="F47" s="308">
        <f t="shared" si="3"/>
        <v>4.51</v>
      </c>
      <c r="G47" s="308">
        <v>0.3</v>
      </c>
      <c r="H47" s="308">
        <v>0.84</v>
      </c>
      <c r="I47" s="308">
        <v>1.25</v>
      </c>
      <c r="J47" s="308">
        <v>1.1200000000000001</v>
      </c>
      <c r="K47" s="308">
        <v>1</v>
      </c>
      <c r="L47" s="186"/>
      <c r="M47" s="308"/>
      <c r="N47" s="308"/>
      <c r="O47" s="308"/>
      <c r="P47" s="308"/>
      <c r="Q47" s="51"/>
    </row>
    <row r="48" spans="1:17" x14ac:dyDescent="0.25">
      <c r="A48" s="51"/>
      <c r="B48" s="51"/>
      <c r="C48" s="51" t="s">
        <v>429</v>
      </c>
      <c r="D48" s="293" t="s">
        <v>421</v>
      </c>
      <c r="E48" s="51">
        <v>3</v>
      </c>
      <c r="F48" s="51">
        <f t="shared" si="3"/>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3"/>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3"/>
        <v>3.3</v>
      </c>
      <c r="G50" s="51">
        <v>0.5</v>
      </c>
      <c r="H50" s="51">
        <v>0.5</v>
      </c>
      <c r="I50" s="51">
        <v>0.5</v>
      </c>
      <c r="J50" s="51">
        <v>0.8</v>
      </c>
      <c r="K50" s="51">
        <v>0.7</v>
      </c>
      <c r="L50" s="186">
        <v>0.3</v>
      </c>
      <c r="M50" s="51"/>
      <c r="N50" s="51"/>
      <c r="O50" s="51"/>
      <c r="P50" s="51"/>
      <c r="Q50" s="308">
        <f>E50-G50-H50-I50-J50-K50</f>
        <v>0.29999999999999982</v>
      </c>
    </row>
    <row r="51" spans="1:17" x14ac:dyDescent="0.25">
      <c r="A51" s="51"/>
      <c r="B51" s="51"/>
      <c r="C51" s="51" t="s">
        <v>430</v>
      </c>
      <c r="D51" s="293" t="s">
        <v>420</v>
      </c>
      <c r="E51" s="51"/>
      <c r="F51" s="308">
        <f t="shared" si="3"/>
        <v>2.9699999999999998</v>
      </c>
      <c r="G51" s="308">
        <v>0.3</v>
      </c>
      <c r="H51" s="308">
        <v>0.67</v>
      </c>
      <c r="I51" s="308">
        <v>0.5</v>
      </c>
      <c r="J51" s="308">
        <v>0.8</v>
      </c>
      <c r="K51" s="308">
        <v>0.7</v>
      </c>
      <c r="L51" s="186"/>
      <c r="M51" s="308"/>
      <c r="N51" s="308"/>
      <c r="O51" s="308"/>
      <c r="P51" s="308"/>
      <c r="Q51" s="51"/>
    </row>
    <row r="52" spans="1:17" x14ac:dyDescent="0.25">
      <c r="A52" s="51"/>
      <c r="B52" s="51"/>
      <c r="C52" s="51"/>
      <c r="D52" s="293" t="s">
        <v>421</v>
      </c>
      <c r="E52" s="336">
        <v>2.7</v>
      </c>
      <c r="F52" s="51">
        <f t="shared" si="3"/>
        <v>0</v>
      </c>
      <c r="G52" s="51"/>
      <c r="H52" s="51"/>
      <c r="I52" s="51"/>
      <c r="J52" s="51"/>
      <c r="K52" s="51"/>
      <c r="L52" s="186"/>
      <c r="M52" s="51"/>
      <c r="N52" s="51"/>
      <c r="O52" s="51"/>
      <c r="P52" s="51"/>
      <c r="Q52" s="51">
        <f>E52-G52-H52-I52</f>
        <v>2.7</v>
      </c>
    </row>
    <row r="53" spans="1:17" x14ac:dyDescent="0.25">
      <c r="A53" s="51"/>
      <c r="B53" s="51"/>
      <c r="C53" s="51"/>
      <c r="D53" s="293" t="s">
        <v>422</v>
      </c>
      <c r="E53" s="51"/>
      <c r="F53" s="308">
        <f t="shared" si="3"/>
        <v>0</v>
      </c>
      <c r="G53" s="308"/>
      <c r="H53" s="308"/>
      <c r="I53" s="308"/>
      <c r="J53" s="308"/>
      <c r="K53" s="308"/>
      <c r="L53" s="186"/>
      <c r="M53" s="308"/>
      <c r="N53" s="308"/>
      <c r="O53" s="308"/>
      <c r="P53" s="308"/>
      <c r="Q53" s="51"/>
    </row>
    <row r="54" spans="1:17" x14ac:dyDescent="0.25">
      <c r="A54" s="51">
        <v>6</v>
      </c>
      <c r="B54" s="51" t="s">
        <v>11</v>
      </c>
      <c r="C54" s="51" t="s">
        <v>132</v>
      </c>
      <c r="D54" s="293" t="s">
        <v>419</v>
      </c>
      <c r="E54" s="51">
        <v>3.6</v>
      </c>
      <c r="F54" s="51">
        <f t="shared" si="3"/>
        <v>3.6</v>
      </c>
      <c r="G54" s="51">
        <v>0.2</v>
      </c>
      <c r="H54" s="51">
        <v>1</v>
      </c>
      <c r="I54" s="51">
        <v>0.8</v>
      </c>
      <c r="J54" s="51">
        <v>0.8</v>
      </c>
      <c r="K54" s="51">
        <v>0.7</v>
      </c>
      <c r="L54" s="186">
        <v>0.1</v>
      </c>
      <c r="M54" s="51"/>
      <c r="N54" s="51"/>
      <c r="O54" s="51"/>
      <c r="P54" s="51"/>
      <c r="Q54" s="51">
        <f>E54-G54-H54-I54-J54-K54</f>
        <v>9.9999999999999867E-2</v>
      </c>
    </row>
    <row r="55" spans="1:17" x14ac:dyDescent="0.25">
      <c r="A55" s="51"/>
      <c r="B55" s="51"/>
      <c r="C55" s="51" t="s">
        <v>431</v>
      </c>
      <c r="D55" s="293" t="s">
        <v>420</v>
      </c>
      <c r="E55" s="51"/>
      <c r="F55" s="308">
        <f t="shared" si="3"/>
        <v>3.89</v>
      </c>
      <c r="G55" s="308">
        <v>0.3</v>
      </c>
      <c r="H55" s="308">
        <v>0.89</v>
      </c>
      <c r="I55" s="308">
        <v>0.8</v>
      </c>
      <c r="J55" s="308">
        <v>0.8</v>
      </c>
      <c r="K55" s="308">
        <v>1.1000000000000001</v>
      </c>
      <c r="L55" s="186"/>
      <c r="M55" s="308"/>
      <c r="N55" s="308"/>
      <c r="O55" s="308"/>
      <c r="P55" s="308"/>
      <c r="Q55" s="51"/>
    </row>
    <row r="56" spans="1:17" x14ac:dyDescent="0.25">
      <c r="A56" s="51"/>
      <c r="B56" s="51"/>
      <c r="C56" s="51" t="s">
        <v>432</v>
      </c>
      <c r="D56" s="293" t="s">
        <v>421</v>
      </c>
      <c r="E56" s="336">
        <v>3</v>
      </c>
      <c r="F56" s="51">
        <f t="shared" si="3"/>
        <v>0</v>
      </c>
      <c r="G56" s="51"/>
      <c r="H56" s="51"/>
      <c r="I56" s="51"/>
      <c r="J56" s="51"/>
      <c r="K56" s="51"/>
      <c r="L56" s="186"/>
      <c r="M56" s="51"/>
      <c r="N56" s="51"/>
      <c r="O56" s="51"/>
      <c r="P56" s="51"/>
      <c r="Q56" s="51">
        <f>E56-G56-H56-I56</f>
        <v>3</v>
      </c>
    </row>
    <row r="57" spans="1:17" x14ac:dyDescent="0.25">
      <c r="A57" s="51"/>
      <c r="B57" s="51"/>
      <c r="C57" s="51"/>
      <c r="D57" s="293" t="s">
        <v>422</v>
      </c>
      <c r="E57" s="51"/>
      <c r="F57" s="308">
        <f t="shared" si="3"/>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3"/>
        <v>0.7</v>
      </c>
      <c r="G58" s="51">
        <v>0</v>
      </c>
      <c r="H58" s="51">
        <v>0.25</v>
      </c>
      <c r="I58" s="51">
        <v>0</v>
      </c>
      <c r="J58" s="51">
        <v>0.25</v>
      </c>
      <c r="K58" s="336">
        <v>0.1</v>
      </c>
      <c r="L58" s="186">
        <v>0.1</v>
      </c>
      <c r="M58" s="51"/>
      <c r="N58" s="51"/>
      <c r="O58" s="51"/>
      <c r="P58" s="51"/>
      <c r="Q58" s="51">
        <f>E58-G58-H58-I58-J58-K58</f>
        <v>0.4</v>
      </c>
    </row>
    <row r="59" spans="1:17" x14ac:dyDescent="0.25">
      <c r="A59" s="51"/>
      <c r="B59" s="51"/>
      <c r="C59" s="51" t="s">
        <v>433</v>
      </c>
      <c r="D59" s="293" t="s">
        <v>420</v>
      </c>
      <c r="E59" s="308"/>
      <c r="F59" s="308">
        <f t="shared" si="3"/>
        <v>0.1</v>
      </c>
      <c r="G59" s="308">
        <v>0</v>
      </c>
      <c r="H59" s="308">
        <v>0</v>
      </c>
      <c r="I59" s="308">
        <v>0</v>
      </c>
      <c r="J59" s="308">
        <v>0.1</v>
      </c>
      <c r="K59" s="308">
        <v>0</v>
      </c>
      <c r="L59" s="186"/>
      <c r="M59" s="308"/>
      <c r="N59" s="308"/>
      <c r="O59" s="308"/>
      <c r="P59" s="308"/>
      <c r="Q59" s="51"/>
    </row>
    <row r="60" spans="1:17" x14ac:dyDescent="0.25">
      <c r="A60" s="51"/>
      <c r="B60" s="51"/>
      <c r="C60" s="51"/>
      <c r="D60" s="293" t="s">
        <v>421</v>
      </c>
      <c r="E60" s="51">
        <v>0</v>
      </c>
      <c r="F60" s="51">
        <f t="shared" si="3"/>
        <v>0</v>
      </c>
      <c r="G60" s="51"/>
      <c r="H60" s="51"/>
      <c r="I60" s="51"/>
      <c r="J60" s="51"/>
      <c r="K60" s="51"/>
      <c r="L60" s="186"/>
      <c r="M60" s="51"/>
      <c r="N60" s="51"/>
      <c r="O60" s="51"/>
      <c r="P60" s="51"/>
      <c r="Q60" s="51">
        <f>E60-G60-H60-I60</f>
        <v>0</v>
      </c>
    </row>
    <row r="61" spans="1:17" x14ac:dyDescent="0.25">
      <c r="A61" s="51"/>
      <c r="B61" s="51"/>
      <c r="C61" s="51"/>
      <c r="D61" s="293" t="s">
        <v>422</v>
      </c>
      <c r="E61" s="51"/>
      <c r="F61" s="51">
        <f t="shared" si="3"/>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3"/>
        <v>5.5</v>
      </c>
      <c r="G62" s="51">
        <v>0</v>
      </c>
      <c r="H62" s="51">
        <v>1</v>
      </c>
      <c r="I62" s="51">
        <v>1.35</v>
      </c>
      <c r="J62" s="51">
        <v>1.1499999999999999</v>
      </c>
      <c r="K62" s="51">
        <v>1</v>
      </c>
      <c r="L62" s="186">
        <v>1</v>
      </c>
      <c r="M62" s="51"/>
      <c r="N62" s="51"/>
      <c r="O62" s="51"/>
      <c r="P62" s="51"/>
      <c r="Q62" s="51">
        <f>E62-G62-H62-I62-J62-K62</f>
        <v>1</v>
      </c>
    </row>
    <row r="63" spans="1:17" x14ac:dyDescent="0.25">
      <c r="A63" s="51"/>
      <c r="B63" s="51"/>
      <c r="C63" s="51" t="s">
        <v>434</v>
      </c>
      <c r="D63" s="293" t="s">
        <v>420</v>
      </c>
      <c r="E63" s="51"/>
      <c r="F63" s="308">
        <f t="shared" si="3"/>
        <v>3.59</v>
      </c>
      <c r="G63" s="308">
        <v>0</v>
      </c>
      <c r="H63" s="308">
        <v>0.33</v>
      </c>
      <c r="I63" s="308">
        <v>1.1100000000000001</v>
      </c>
      <c r="J63" s="308">
        <v>1.1499999999999999</v>
      </c>
      <c r="K63" s="308">
        <v>1</v>
      </c>
      <c r="L63" s="186"/>
      <c r="M63" s="308"/>
      <c r="N63" s="308"/>
      <c r="O63" s="308"/>
      <c r="P63" s="308"/>
      <c r="Q63" s="51"/>
    </row>
    <row r="64" spans="1:17" x14ac:dyDescent="0.25">
      <c r="A64" s="51"/>
      <c r="B64" s="51"/>
      <c r="C64" s="51" t="s">
        <v>437</v>
      </c>
      <c r="D64" s="293" t="s">
        <v>421</v>
      </c>
      <c r="E64" s="51">
        <v>4</v>
      </c>
      <c r="F64" s="51">
        <f t="shared" si="3"/>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3"/>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3"/>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3"/>
        <v>2</v>
      </c>
      <c r="G68" s="51"/>
      <c r="H68" s="51"/>
      <c r="I68" s="51"/>
      <c r="J68" s="51"/>
      <c r="K68" s="51">
        <v>1</v>
      </c>
      <c r="L68" s="186">
        <v>1</v>
      </c>
      <c r="M68" s="51"/>
      <c r="N68" s="51"/>
      <c r="O68" s="51"/>
      <c r="P68" s="51"/>
      <c r="Q68" s="51">
        <f>E68-G68-H68-I68-J68-K68</f>
        <v>3</v>
      </c>
    </row>
    <row r="69" spans="1:17" x14ac:dyDescent="0.25">
      <c r="A69" s="51"/>
      <c r="B69" s="51"/>
      <c r="C69" s="51"/>
      <c r="D69" s="293" t="s">
        <v>422</v>
      </c>
      <c r="E69" s="51"/>
      <c r="F69" s="308">
        <f t="shared" si="3"/>
        <v>0.7</v>
      </c>
      <c r="G69" s="308"/>
      <c r="H69" s="308"/>
      <c r="I69" s="308"/>
      <c r="J69" s="308"/>
      <c r="K69" s="308">
        <v>0.7</v>
      </c>
      <c r="L69" s="186"/>
      <c r="M69" s="308"/>
      <c r="N69" s="308"/>
      <c r="O69" s="308"/>
      <c r="P69" s="308"/>
      <c r="Q69" s="51"/>
    </row>
    <row r="70" spans="1:17" x14ac:dyDescent="0.25">
      <c r="A70" s="51">
        <v>10</v>
      </c>
      <c r="B70" s="186" t="s">
        <v>64</v>
      </c>
      <c r="C70" s="51" t="s">
        <v>136</v>
      </c>
      <c r="D70" s="293" t="s">
        <v>419</v>
      </c>
      <c r="E70" s="51">
        <v>0</v>
      </c>
      <c r="F70" s="51">
        <f t="shared" si="3"/>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3"/>
        <v>0</v>
      </c>
      <c r="G71" s="51"/>
      <c r="H71" s="51"/>
      <c r="I71" s="51"/>
      <c r="J71" s="51"/>
      <c r="K71" s="51"/>
      <c r="L71" s="186"/>
      <c r="M71" s="51"/>
      <c r="N71" s="51"/>
      <c r="O71" s="51"/>
      <c r="P71" s="51"/>
      <c r="Q71" s="51"/>
    </row>
    <row r="72" spans="1:17" x14ac:dyDescent="0.25">
      <c r="A72" s="51"/>
      <c r="B72" s="51"/>
      <c r="C72" s="51"/>
      <c r="D72" s="293" t="s">
        <v>421</v>
      </c>
      <c r="E72" s="51">
        <v>5</v>
      </c>
      <c r="F72" s="51">
        <f t="shared" si="3"/>
        <v>2.9000000000000004</v>
      </c>
      <c r="G72" s="51">
        <v>0</v>
      </c>
      <c r="H72" s="51">
        <v>0.5</v>
      </c>
      <c r="I72" s="51">
        <v>0.5</v>
      </c>
      <c r="J72" s="51">
        <v>0.5</v>
      </c>
      <c r="K72" s="336">
        <v>0.7</v>
      </c>
      <c r="L72" s="186">
        <v>0.7</v>
      </c>
      <c r="M72" s="51"/>
      <c r="N72" s="51"/>
      <c r="O72" s="51"/>
      <c r="P72" s="51"/>
      <c r="Q72" s="51">
        <f>E72-G72-H72-I72-J72-K72</f>
        <v>2.8</v>
      </c>
    </row>
    <row r="73" spans="1:17" x14ac:dyDescent="0.25">
      <c r="A73" s="51"/>
      <c r="B73" s="51"/>
      <c r="C73" s="51"/>
      <c r="D73" s="293" t="s">
        <v>422</v>
      </c>
      <c r="E73" s="51"/>
      <c r="F73" s="308">
        <f t="shared" si="3"/>
        <v>1.37</v>
      </c>
      <c r="G73" s="308">
        <v>0</v>
      </c>
      <c r="H73" s="308">
        <v>0.44</v>
      </c>
      <c r="I73" s="308">
        <v>0.33</v>
      </c>
      <c r="J73" s="308">
        <v>0.1</v>
      </c>
      <c r="K73" s="308">
        <v>0.5</v>
      </c>
      <c r="L73" s="186"/>
      <c r="M73" s="308"/>
      <c r="N73" s="308"/>
      <c r="O73" s="308"/>
      <c r="P73" s="308"/>
      <c r="Q73" s="51"/>
    </row>
    <row r="74" spans="1:17" x14ac:dyDescent="0.25">
      <c r="A74" s="51">
        <v>11</v>
      </c>
      <c r="B74" s="337" t="s">
        <v>418</v>
      </c>
      <c r="C74" s="51" t="s">
        <v>147</v>
      </c>
      <c r="D74" s="293" t="s">
        <v>419</v>
      </c>
      <c r="E74" s="51">
        <v>2</v>
      </c>
      <c r="F74" s="51">
        <f t="shared" si="3"/>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3"/>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3"/>
        <v>0.5</v>
      </c>
      <c r="G76" s="51"/>
      <c r="H76" s="51"/>
      <c r="I76" s="51"/>
      <c r="J76" s="51"/>
      <c r="K76" s="336">
        <v>0.2</v>
      </c>
      <c r="L76" s="186">
        <v>0.3</v>
      </c>
      <c r="M76" s="51"/>
      <c r="N76" s="51"/>
      <c r="O76" s="51"/>
      <c r="P76" s="51"/>
      <c r="Q76" s="51">
        <f>E76-G76-H76-I76-J76-K76</f>
        <v>1.8</v>
      </c>
    </row>
    <row r="77" spans="1:17" x14ac:dyDescent="0.25">
      <c r="A77" s="51"/>
      <c r="B77" s="51"/>
      <c r="C77" s="51"/>
      <c r="D77" s="293" t="s">
        <v>422</v>
      </c>
      <c r="E77" s="308"/>
      <c r="F77" s="308">
        <f t="shared" si="3"/>
        <v>0.05</v>
      </c>
      <c r="G77" s="308"/>
      <c r="H77" s="308"/>
      <c r="I77" s="308"/>
      <c r="J77" s="308"/>
      <c r="K77" s="308">
        <v>0.05</v>
      </c>
      <c r="L77" s="186"/>
      <c r="M77" s="308"/>
      <c r="N77" s="308"/>
      <c r="O77" s="308"/>
      <c r="P77" s="308"/>
      <c r="Q77" s="51"/>
    </row>
    <row r="78" spans="1:17" x14ac:dyDescent="0.25">
      <c r="A78" s="51">
        <v>12</v>
      </c>
      <c r="B78" s="51" t="s">
        <v>72</v>
      </c>
      <c r="C78" s="51" t="s">
        <v>149</v>
      </c>
      <c r="D78" s="293" t="s">
        <v>419</v>
      </c>
      <c r="E78" s="164">
        <v>0</v>
      </c>
      <c r="F78" s="164">
        <f t="shared" si="3"/>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3"/>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3"/>
        <v>2.1999999999999997</v>
      </c>
      <c r="G80" s="51">
        <v>0</v>
      </c>
      <c r="H80" s="51">
        <v>0.5</v>
      </c>
      <c r="I80" s="51">
        <v>0.4</v>
      </c>
      <c r="J80" s="51">
        <v>0.5</v>
      </c>
      <c r="K80" s="51">
        <v>0.4</v>
      </c>
      <c r="L80" s="186">
        <v>0.4</v>
      </c>
      <c r="M80" s="51"/>
      <c r="N80" s="51"/>
      <c r="O80" s="51"/>
      <c r="P80" s="51"/>
      <c r="Q80" s="51">
        <f>E80-G80-H80-I80-J80-K80</f>
        <v>1.7000000000000002</v>
      </c>
    </row>
    <row r="81" spans="1:17" x14ac:dyDescent="0.25">
      <c r="A81" s="51"/>
      <c r="B81" s="51"/>
      <c r="C81" s="51"/>
      <c r="D81" s="293" t="s">
        <v>422</v>
      </c>
      <c r="E81" s="308"/>
      <c r="F81" s="308">
        <f t="shared" si="3"/>
        <v>1.79</v>
      </c>
      <c r="G81" s="308">
        <v>0</v>
      </c>
      <c r="H81" s="308">
        <v>0.56000000000000005</v>
      </c>
      <c r="I81" s="308">
        <v>0.33</v>
      </c>
      <c r="J81" s="308">
        <v>0.5</v>
      </c>
      <c r="K81" s="308">
        <v>0.4</v>
      </c>
      <c r="L81" s="186"/>
      <c r="M81" s="308"/>
      <c r="N81" s="308"/>
      <c r="O81" s="308"/>
      <c r="P81" s="308"/>
      <c r="Q81" s="51"/>
    </row>
    <row r="82" spans="1:17" x14ac:dyDescent="0.25">
      <c r="A82" s="51">
        <v>13</v>
      </c>
      <c r="B82" s="51" t="s">
        <v>77</v>
      </c>
      <c r="C82" s="51" t="s">
        <v>152</v>
      </c>
      <c r="D82" s="293" t="s">
        <v>419</v>
      </c>
      <c r="E82" s="51">
        <v>0</v>
      </c>
      <c r="F82" s="51">
        <f t="shared" si="3"/>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3"/>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3"/>
        <v>2.8000000000000003</v>
      </c>
      <c r="G84" s="51">
        <v>0</v>
      </c>
      <c r="H84" s="51">
        <v>0.3</v>
      </c>
      <c r="I84" s="51">
        <v>0.5</v>
      </c>
      <c r="J84" s="51">
        <v>0.8</v>
      </c>
      <c r="K84" s="336">
        <v>0.6</v>
      </c>
      <c r="L84" s="186">
        <v>0.6</v>
      </c>
      <c r="M84" s="51"/>
      <c r="N84" s="51"/>
      <c r="O84" s="51"/>
      <c r="P84" s="51"/>
      <c r="Q84" s="51">
        <f>E84-G84-H84-I84-J84-K84</f>
        <v>2.3000000000000003</v>
      </c>
    </row>
    <row r="85" spans="1:17" x14ac:dyDescent="0.25">
      <c r="A85" s="51"/>
      <c r="B85" s="51"/>
      <c r="C85" s="51"/>
      <c r="D85" s="293" t="s">
        <v>422</v>
      </c>
      <c r="E85" s="51"/>
      <c r="F85" s="308">
        <f t="shared" si="3"/>
        <v>1.6800000000000002</v>
      </c>
      <c r="G85" s="308">
        <v>0</v>
      </c>
      <c r="H85" s="308">
        <v>0.31</v>
      </c>
      <c r="I85" s="308">
        <v>0.27</v>
      </c>
      <c r="J85" s="308">
        <v>0.5</v>
      </c>
      <c r="K85" s="308">
        <v>0.6</v>
      </c>
      <c r="L85" s="186"/>
      <c r="M85" s="308"/>
      <c r="N85" s="308"/>
      <c r="O85" s="308"/>
      <c r="P85" s="308"/>
      <c r="Q85" s="51"/>
    </row>
    <row r="86" spans="1:17" x14ac:dyDescent="0.25">
      <c r="A86" s="51">
        <v>14</v>
      </c>
      <c r="B86" s="51" t="s">
        <v>84</v>
      </c>
      <c r="C86" s="51" t="s">
        <v>155</v>
      </c>
      <c r="D86" s="293" t="s">
        <v>419</v>
      </c>
      <c r="E86" s="51">
        <v>0</v>
      </c>
      <c r="F86" s="51">
        <f t="shared" si="3"/>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3"/>
        <v>0</v>
      </c>
      <c r="G87" s="308"/>
      <c r="H87" s="308"/>
      <c r="I87" s="308"/>
      <c r="J87" s="308"/>
      <c r="K87" s="308"/>
      <c r="L87" s="186"/>
      <c r="M87" s="308"/>
      <c r="N87" s="308"/>
      <c r="O87" s="308"/>
      <c r="P87" s="308"/>
      <c r="Q87" s="51"/>
    </row>
    <row r="88" spans="1:17" x14ac:dyDescent="0.25">
      <c r="A88" s="51"/>
      <c r="B88" s="51"/>
      <c r="C88" s="51"/>
      <c r="D88" s="293" t="s">
        <v>421</v>
      </c>
      <c r="E88" s="51">
        <v>1</v>
      </c>
      <c r="F88" s="51">
        <f t="shared" si="3"/>
        <v>0.5</v>
      </c>
      <c r="G88" s="51">
        <v>0</v>
      </c>
      <c r="H88" s="51">
        <v>0.1</v>
      </c>
      <c r="I88" s="51">
        <v>0.1</v>
      </c>
      <c r="J88" s="51">
        <v>0.1</v>
      </c>
      <c r="K88" s="51">
        <v>0.1</v>
      </c>
      <c r="L88" s="186">
        <v>0.1</v>
      </c>
      <c r="M88" s="51"/>
      <c r="N88" s="51"/>
      <c r="O88" s="51"/>
      <c r="P88" s="51"/>
      <c r="Q88" s="51">
        <f>E88-G88-H88-I88-J88-K88</f>
        <v>0.60000000000000009</v>
      </c>
    </row>
    <row r="89" spans="1:17" x14ac:dyDescent="0.25">
      <c r="A89" s="51"/>
      <c r="B89" s="51"/>
      <c r="C89" s="51"/>
      <c r="D89" s="293" t="s">
        <v>422</v>
      </c>
      <c r="E89" s="308"/>
      <c r="F89" s="308">
        <f t="shared" si="3"/>
        <v>0.42000000000000004</v>
      </c>
      <c r="G89" s="308">
        <v>0</v>
      </c>
      <c r="H89" s="308">
        <v>0.11</v>
      </c>
      <c r="I89" s="308">
        <v>0.11</v>
      </c>
      <c r="J89" s="308">
        <v>0.1</v>
      </c>
      <c r="K89" s="308">
        <v>0.1</v>
      </c>
      <c r="L89" s="186"/>
      <c r="M89" s="308"/>
      <c r="N89" s="308"/>
      <c r="O89" s="308"/>
      <c r="P89" s="308"/>
      <c r="Q89" s="51"/>
    </row>
    <row r="90" spans="1:17" x14ac:dyDescent="0.25">
      <c r="A90" s="51">
        <v>15</v>
      </c>
      <c r="B90" s="51" t="s">
        <v>10</v>
      </c>
      <c r="C90" s="51" t="s">
        <v>159</v>
      </c>
      <c r="D90" s="293" t="s">
        <v>419</v>
      </c>
      <c r="E90" s="51">
        <v>3.5</v>
      </c>
      <c r="F90" s="51">
        <f t="shared" si="3"/>
        <v>3.5</v>
      </c>
      <c r="G90" s="51">
        <v>0</v>
      </c>
      <c r="H90" s="51">
        <v>1</v>
      </c>
      <c r="I90" s="51">
        <v>1</v>
      </c>
      <c r="J90" s="51">
        <v>1</v>
      </c>
      <c r="K90" s="51">
        <v>0.5</v>
      </c>
      <c r="L90" s="186"/>
      <c r="M90" s="51"/>
      <c r="N90" s="51"/>
      <c r="O90" s="51"/>
      <c r="P90" s="51"/>
      <c r="Q90" s="51">
        <f>E90-G90-H90-I90-J90-K90</f>
        <v>0</v>
      </c>
    </row>
    <row r="91" spans="1:17" x14ac:dyDescent="0.25">
      <c r="A91" s="51"/>
      <c r="B91" s="51"/>
      <c r="C91" s="51" t="s">
        <v>444</v>
      </c>
      <c r="D91" s="293" t="s">
        <v>420</v>
      </c>
      <c r="E91" s="308"/>
      <c r="F91" s="308">
        <f t="shared" si="3"/>
        <v>2.15</v>
      </c>
      <c r="G91" s="308">
        <v>0</v>
      </c>
      <c r="H91" s="308">
        <v>0.44</v>
      </c>
      <c r="I91" s="308">
        <v>0.55000000000000004</v>
      </c>
      <c r="J91" s="308">
        <v>0.66</v>
      </c>
      <c r="K91" s="308">
        <v>0.5</v>
      </c>
      <c r="L91" s="186"/>
      <c r="M91" s="308"/>
      <c r="N91" s="308"/>
      <c r="O91" s="308"/>
      <c r="P91" s="308"/>
      <c r="Q91" s="51"/>
    </row>
    <row r="92" spans="1:17" x14ac:dyDescent="0.25">
      <c r="A92" s="51"/>
      <c r="B92" s="51"/>
      <c r="C92" s="51" t="s">
        <v>445</v>
      </c>
      <c r="D92" s="293" t="s">
        <v>421</v>
      </c>
      <c r="E92" s="51">
        <v>2</v>
      </c>
      <c r="F92" s="51">
        <f t="shared" si="3"/>
        <v>0.5</v>
      </c>
      <c r="G92" s="51"/>
      <c r="H92" s="51"/>
      <c r="I92" s="51"/>
      <c r="J92" s="51"/>
      <c r="K92" s="51"/>
      <c r="L92" s="186">
        <v>0.5</v>
      </c>
      <c r="M92" s="51"/>
      <c r="N92" s="51"/>
      <c r="O92" s="51"/>
      <c r="P92" s="51"/>
      <c r="Q92" s="51">
        <f>E92-G92-H92-I92</f>
        <v>2</v>
      </c>
    </row>
    <row r="93" spans="1:17" x14ac:dyDescent="0.25">
      <c r="A93" s="51"/>
      <c r="B93" s="51"/>
      <c r="C93" s="51"/>
      <c r="D93" s="293" t="s">
        <v>422</v>
      </c>
      <c r="E93" s="51"/>
      <c r="F93" s="308">
        <f t="shared" si="3"/>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3"/>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3"/>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3"/>
        <v>0.1</v>
      </c>
      <c r="G96" s="51"/>
      <c r="H96" s="51"/>
      <c r="I96" s="51"/>
      <c r="J96" s="51"/>
      <c r="K96" s="51"/>
      <c r="L96" s="336">
        <v>0.1</v>
      </c>
      <c r="M96" s="51"/>
      <c r="N96" s="51"/>
      <c r="O96" s="51"/>
      <c r="P96" s="51"/>
      <c r="Q96" s="51">
        <f>E96-G96-H96-I96</f>
        <v>3</v>
      </c>
    </row>
    <row r="97" spans="1:17" x14ac:dyDescent="0.25">
      <c r="A97" s="51"/>
      <c r="B97" s="51"/>
      <c r="C97" s="51"/>
      <c r="D97" s="293" t="s">
        <v>422</v>
      </c>
      <c r="E97" s="51"/>
      <c r="F97" s="308">
        <f t="shared" si="3"/>
        <v>0</v>
      </c>
      <c r="G97" s="308"/>
      <c r="H97" s="308"/>
      <c r="I97" s="308"/>
      <c r="J97" s="308"/>
      <c r="K97" s="308"/>
      <c r="L97" s="186"/>
      <c r="M97" s="308"/>
      <c r="N97" s="308"/>
      <c r="O97" s="308"/>
      <c r="P97" s="308"/>
      <c r="Q97" s="51"/>
    </row>
    <row r="98" spans="1:17" x14ac:dyDescent="0.25">
      <c r="A98" s="51">
        <v>17</v>
      </c>
      <c r="B98" s="186" t="s">
        <v>96</v>
      </c>
      <c r="C98" s="51" t="s">
        <v>161</v>
      </c>
      <c r="D98" s="293" t="s">
        <v>419</v>
      </c>
      <c r="E98" s="336">
        <v>3.3</v>
      </c>
      <c r="F98" s="51">
        <f t="shared" si="3"/>
        <v>3.3</v>
      </c>
      <c r="G98" s="51">
        <v>0</v>
      </c>
      <c r="H98" s="51">
        <v>0.8</v>
      </c>
      <c r="I98" s="51">
        <v>0.8</v>
      </c>
      <c r="J98" s="51">
        <v>0.9</v>
      </c>
      <c r="K98" s="51">
        <v>0.5</v>
      </c>
      <c r="L98" s="186">
        <v>0.3</v>
      </c>
      <c r="M98" s="51"/>
      <c r="N98" s="51"/>
      <c r="O98" s="51"/>
      <c r="P98" s="51"/>
      <c r="Q98" s="51">
        <f>E98-G98-H98-I98-J98-K98</f>
        <v>0.29999999999999993</v>
      </c>
    </row>
    <row r="99" spans="1:17" x14ac:dyDescent="0.25">
      <c r="A99" s="51"/>
      <c r="B99" s="51"/>
      <c r="C99" s="51" t="s">
        <v>447</v>
      </c>
      <c r="D99" s="293" t="s">
        <v>420</v>
      </c>
      <c r="E99" s="308"/>
      <c r="F99" s="308">
        <f t="shared" ref="F99:F117" si="4">SUM(G99:P99)</f>
        <v>0.97</v>
      </c>
      <c r="G99" s="308">
        <v>0</v>
      </c>
      <c r="H99" s="308">
        <v>0.11</v>
      </c>
      <c r="I99" s="308">
        <v>0.33</v>
      </c>
      <c r="J99" s="308">
        <v>0.33</v>
      </c>
      <c r="K99" s="308">
        <v>0.2</v>
      </c>
      <c r="L99" s="186"/>
      <c r="M99" s="308"/>
      <c r="N99" s="308"/>
      <c r="O99" s="308"/>
      <c r="P99" s="308"/>
      <c r="Q99" s="51"/>
    </row>
    <row r="100" spans="1:17" x14ac:dyDescent="0.25">
      <c r="A100" s="51"/>
      <c r="B100" s="51"/>
      <c r="C100" s="51" t="s">
        <v>448</v>
      </c>
      <c r="D100" s="293" t="s">
        <v>421</v>
      </c>
      <c r="E100" s="336">
        <v>2.2000000000000002</v>
      </c>
      <c r="F100" s="51">
        <f t="shared" si="4"/>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4"/>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4"/>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4"/>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4"/>
        <v>0.7</v>
      </c>
      <c r="G104" s="51"/>
      <c r="H104" s="51"/>
      <c r="I104" s="51"/>
      <c r="J104" s="51"/>
      <c r="K104" s="51">
        <v>0.1</v>
      </c>
      <c r="L104" s="186">
        <v>0.6</v>
      </c>
      <c r="M104" s="51"/>
      <c r="N104" s="51"/>
      <c r="O104" s="51"/>
      <c r="P104" s="51"/>
      <c r="Q104" s="51">
        <f>E104-G104-H104-I104-J104-K104</f>
        <v>1.9</v>
      </c>
    </row>
    <row r="105" spans="1:17" x14ac:dyDescent="0.25">
      <c r="A105" s="51"/>
      <c r="B105" s="51"/>
      <c r="C105" s="51"/>
      <c r="D105" s="293" t="s">
        <v>422</v>
      </c>
      <c r="E105" s="51"/>
      <c r="F105" s="308">
        <f t="shared" si="4"/>
        <v>0.1</v>
      </c>
      <c r="G105" s="308"/>
      <c r="H105" s="308"/>
      <c r="I105" s="308"/>
      <c r="J105" s="308"/>
      <c r="K105" s="308">
        <v>0.1</v>
      </c>
      <c r="L105" s="186"/>
      <c r="M105" s="308"/>
      <c r="N105" s="308"/>
      <c r="O105" s="308"/>
      <c r="P105" s="308"/>
      <c r="Q105" s="51"/>
    </row>
    <row r="106" spans="1:17" x14ac:dyDescent="0.25">
      <c r="A106" s="51">
        <v>19</v>
      </c>
      <c r="B106" s="51" t="s">
        <v>102</v>
      </c>
      <c r="C106" s="51" t="s">
        <v>163</v>
      </c>
      <c r="D106" s="293" t="s">
        <v>419</v>
      </c>
      <c r="E106" s="51">
        <v>2.6</v>
      </c>
      <c r="F106" s="51">
        <f t="shared" si="4"/>
        <v>2.4</v>
      </c>
      <c r="G106" s="51">
        <v>0</v>
      </c>
      <c r="H106" s="51">
        <v>0.8</v>
      </c>
      <c r="I106" s="51">
        <v>0.6</v>
      </c>
      <c r="J106" s="51">
        <v>0.6</v>
      </c>
      <c r="K106" s="51">
        <v>0.4</v>
      </c>
      <c r="L106" s="186"/>
      <c r="M106" s="51"/>
      <c r="N106" s="51"/>
      <c r="O106" s="51"/>
      <c r="P106" s="51"/>
      <c r="Q106" s="51">
        <f>E106-G106-H106-I106-J106-K106</f>
        <v>0.20000000000000018</v>
      </c>
    </row>
    <row r="107" spans="1:17" x14ac:dyDescent="0.25">
      <c r="A107" s="51"/>
      <c r="B107" s="51"/>
      <c r="C107" s="51" t="s">
        <v>450</v>
      </c>
      <c r="D107" s="293" t="s">
        <v>420</v>
      </c>
      <c r="E107" s="308"/>
      <c r="F107" s="308">
        <f t="shared" si="4"/>
        <v>0.49</v>
      </c>
      <c r="G107" s="308">
        <v>0</v>
      </c>
      <c r="H107" s="308">
        <v>0.11</v>
      </c>
      <c r="I107" s="308">
        <v>0.06</v>
      </c>
      <c r="J107" s="308">
        <v>0.26</v>
      </c>
      <c r="K107" s="308">
        <v>0.06</v>
      </c>
      <c r="L107" s="186"/>
      <c r="M107" s="308"/>
      <c r="N107" s="308"/>
      <c r="O107" s="308"/>
      <c r="P107" s="308"/>
      <c r="Q107" s="51"/>
    </row>
    <row r="108" spans="1:17" x14ac:dyDescent="0.25">
      <c r="A108" s="51"/>
      <c r="B108" s="51"/>
      <c r="C108" s="51"/>
      <c r="D108" s="293" t="s">
        <v>421</v>
      </c>
      <c r="E108" s="51">
        <v>2.2000000000000002</v>
      </c>
      <c r="F108" s="51">
        <f t="shared" si="4"/>
        <v>0.2</v>
      </c>
      <c r="G108" s="51"/>
      <c r="H108" s="51"/>
      <c r="I108" s="51"/>
      <c r="J108" s="51"/>
      <c r="K108" s="51"/>
      <c r="L108" s="186">
        <v>0.2</v>
      </c>
      <c r="M108" s="51"/>
      <c r="N108" s="51"/>
      <c r="O108" s="51"/>
      <c r="P108" s="51"/>
      <c r="Q108" s="51">
        <f>E108-G108-H108-I108</f>
        <v>2.2000000000000002</v>
      </c>
    </row>
    <row r="109" spans="1:17" x14ac:dyDescent="0.25">
      <c r="A109" s="51"/>
      <c r="B109" s="51"/>
      <c r="C109" s="51"/>
      <c r="D109" s="293" t="s">
        <v>422</v>
      </c>
      <c r="E109" s="51"/>
      <c r="F109" s="308">
        <f t="shared" si="4"/>
        <v>0</v>
      </c>
      <c r="G109" s="308"/>
      <c r="H109" s="308"/>
      <c r="I109" s="308"/>
      <c r="J109" s="308"/>
      <c r="K109" s="308"/>
      <c r="L109" s="186"/>
      <c r="M109" s="308"/>
      <c r="N109" s="308"/>
      <c r="O109" s="308"/>
      <c r="P109" s="308"/>
      <c r="Q109" s="51"/>
    </row>
    <row r="110" spans="1:17" x14ac:dyDescent="0.25">
      <c r="A110" s="51">
        <v>20</v>
      </c>
      <c r="B110" s="51" t="s">
        <v>109</v>
      </c>
      <c r="C110" s="51" t="s">
        <v>173</v>
      </c>
      <c r="D110" s="293" t="s">
        <v>419</v>
      </c>
      <c r="E110" s="51">
        <v>5</v>
      </c>
      <c r="F110" s="51">
        <f t="shared" si="4"/>
        <v>5</v>
      </c>
      <c r="G110" s="51">
        <v>0.4</v>
      </c>
      <c r="H110" s="51">
        <v>1</v>
      </c>
      <c r="I110" s="51">
        <v>1.3</v>
      </c>
      <c r="J110" s="51">
        <v>1</v>
      </c>
      <c r="K110" s="51">
        <v>0.8</v>
      </c>
      <c r="L110" s="186">
        <v>0.5</v>
      </c>
      <c r="M110" s="51"/>
      <c r="N110" s="51"/>
      <c r="O110" s="51"/>
      <c r="P110" s="51"/>
      <c r="Q110" s="51">
        <f>E110-G110-H110-I110-J110-K110</f>
        <v>0.49999999999999978</v>
      </c>
    </row>
    <row r="111" spans="1:17" x14ac:dyDescent="0.25">
      <c r="A111" s="51"/>
      <c r="B111" s="51"/>
      <c r="C111" s="51" t="s">
        <v>451</v>
      </c>
      <c r="D111" s="293" t="s">
        <v>420</v>
      </c>
      <c r="E111" s="51"/>
      <c r="F111" s="308">
        <f t="shared" si="4"/>
        <v>4.5500000000000007</v>
      </c>
      <c r="G111" s="308">
        <v>0.15</v>
      </c>
      <c r="H111" s="308">
        <v>1</v>
      </c>
      <c r="I111" s="308">
        <v>1.3</v>
      </c>
      <c r="J111" s="308">
        <v>1</v>
      </c>
      <c r="K111" s="308">
        <v>1.1000000000000001</v>
      </c>
      <c r="L111" s="186"/>
      <c r="M111" s="308"/>
      <c r="N111" s="308"/>
      <c r="O111" s="308"/>
      <c r="P111" s="308"/>
      <c r="Q111" s="51"/>
    </row>
    <row r="112" spans="1:17" x14ac:dyDescent="0.25">
      <c r="A112" s="51"/>
      <c r="B112" s="51"/>
      <c r="C112" s="51" t="s">
        <v>452</v>
      </c>
      <c r="D112" s="293" t="s">
        <v>421</v>
      </c>
      <c r="E112" s="51">
        <v>3</v>
      </c>
      <c r="F112" s="51">
        <f t="shared" si="4"/>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4"/>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336">
        <v>4.55</v>
      </c>
      <c r="F114" s="51">
        <f t="shared" si="4"/>
        <v>4.5500000000000007</v>
      </c>
      <c r="G114" s="51">
        <v>0.25</v>
      </c>
      <c r="H114" s="51">
        <v>1.25</v>
      </c>
      <c r="I114" s="51">
        <v>1.5</v>
      </c>
      <c r="J114" s="51">
        <v>0.65</v>
      </c>
      <c r="K114" s="51">
        <v>0.5</v>
      </c>
      <c r="L114" s="336">
        <v>0.4</v>
      </c>
      <c r="M114" s="51"/>
      <c r="N114" s="51"/>
      <c r="O114" s="51"/>
      <c r="P114" s="51"/>
      <c r="Q114" s="51">
        <f>E114-G114-H114-I114-J114-K114</f>
        <v>0.3999999999999998</v>
      </c>
    </row>
    <row r="115" spans="1:17" x14ac:dyDescent="0.25">
      <c r="A115" s="51"/>
      <c r="B115" s="51"/>
      <c r="C115" s="51" t="s">
        <v>453</v>
      </c>
      <c r="D115" s="293" t="s">
        <v>420</v>
      </c>
      <c r="E115" s="51"/>
      <c r="F115" s="308">
        <f t="shared" si="4"/>
        <v>2.86</v>
      </c>
      <c r="G115" s="308">
        <v>0.1</v>
      </c>
      <c r="H115" s="308">
        <v>0.11</v>
      </c>
      <c r="I115" s="308">
        <v>1.5</v>
      </c>
      <c r="J115" s="308">
        <v>0.65</v>
      </c>
      <c r="K115" s="308">
        <v>0.5</v>
      </c>
      <c r="L115" s="186"/>
      <c r="M115" s="308"/>
      <c r="N115" s="308"/>
      <c r="O115" s="308"/>
      <c r="P115" s="308"/>
      <c r="Q115" s="51"/>
    </row>
    <row r="116" spans="1:17" x14ac:dyDescent="0.25">
      <c r="A116" s="51"/>
      <c r="B116" s="51"/>
      <c r="C116" s="51"/>
      <c r="D116" s="293" t="s">
        <v>421</v>
      </c>
      <c r="E116" s="336">
        <v>1.45</v>
      </c>
      <c r="F116" s="51">
        <f t="shared" si="4"/>
        <v>1.45</v>
      </c>
      <c r="G116" s="51"/>
      <c r="H116" s="51"/>
      <c r="I116" s="51"/>
      <c r="J116" s="51"/>
      <c r="K116" s="51"/>
      <c r="L116" s="186"/>
      <c r="M116" s="336">
        <v>0.35</v>
      </c>
      <c r="N116" s="336">
        <v>0.5</v>
      </c>
      <c r="O116" s="336">
        <v>0.6</v>
      </c>
      <c r="P116" s="51"/>
      <c r="Q116" s="51">
        <f>E116-G116-H116-I116</f>
        <v>1.45</v>
      </c>
    </row>
    <row r="117" spans="1:17" x14ac:dyDescent="0.25">
      <c r="A117" s="51"/>
      <c r="B117" s="51"/>
      <c r="C117" s="51"/>
      <c r="D117" s="293" t="s">
        <v>422</v>
      </c>
      <c r="E117" s="51"/>
      <c r="F117" s="308">
        <f t="shared" si="4"/>
        <v>0</v>
      </c>
      <c r="G117" s="308"/>
      <c r="H117" s="308"/>
      <c r="I117" s="308"/>
      <c r="J117" s="308"/>
      <c r="K117" s="308"/>
      <c r="L117" s="186"/>
      <c r="M117" s="308"/>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c r="G120" s="51"/>
      <c r="H120" s="51"/>
      <c r="I120" s="51"/>
      <c r="J120" s="51"/>
      <c r="K120" s="51"/>
      <c r="L120" s="186">
        <v>1.5</v>
      </c>
      <c r="M120" s="51"/>
      <c r="N120" s="51"/>
      <c r="O120" s="51"/>
      <c r="P120" s="51"/>
      <c r="Q120" s="51">
        <f>E120-G120-H120-I120</f>
        <v>1.5</v>
      </c>
    </row>
    <row r="121" spans="1:17" x14ac:dyDescent="0.25">
      <c r="A121" s="51"/>
      <c r="B121" s="51"/>
      <c r="C121" s="311"/>
      <c r="D121" s="293" t="s">
        <v>422</v>
      </c>
      <c r="E121" s="51"/>
      <c r="F121" s="51"/>
      <c r="G121" s="51"/>
      <c r="H121" s="51"/>
      <c r="I121" s="51"/>
      <c r="J121" s="51"/>
      <c r="K121" s="51"/>
      <c r="L121" s="51"/>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59.480000000000004</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62.55</v>
      </c>
      <c r="F125" s="51">
        <f>SUM(F35,F39,F43,F47,F51,F55,F63,F67,F71,F75,F79,F83,F87,F91,F95,F99,F103,F107,F111,F115)</f>
        <v>39.769999999999996</v>
      </c>
      <c r="G125" s="51">
        <f>SUM(G35,G39,G43,G47,G51,G55,G63,G67,G71,G75,G79,G83,G87,G91,G95,G99,G103,G107,G111,G115)</f>
        <v>1.6500000000000001</v>
      </c>
      <c r="H125" s="51">
        <f t="shared" ref="H125:P125" si="5">SUM(H35,H39,H43,H47,H51,H55,H59,H63,H67,H71,H75,H79,H83,H87,H91,H95,H99,H103,H107,H111,H115)</f>
        <v>8.36</v>
      </c>
      <c r="I125" s="51">
        <f t="shared" si="5"/>
        <v>11.860000000000001</v>
      </c>
      <c r="J125" s="51">
        <f t="shared" si="5"/>
        <v>9.84</v>
      </c>
      <c r="K125" s="51">
        <f t="shared" si="5"/>
        <v>8.1599999999999984</v>
      </c>
      <c r="L125" s="51">
        <f t="shared" si="5"/>
        <v>0</v>
      </c>
      <c r="M125" s="51">
        <f t="shared" si="5"/>
        <v>0</v>
      </c>
      <c r="N125" s="51">
        <f t="shared" si="5"/>
        <v>0</v>
      </c>
      <c r="O125" s="51">
        <f t="shared" si="5"/>
        <v>0</v>
      </c>
      <c r="P125" s="51">
        <f t="shared" si="5"/>
        <v>0</v>
      </c>
    </row>
    <row r="126" spans="1:17" x14ac:dyDescent="0.25">
      <c r="A126" s="51"/>
      <c r="B126" s="51"/>
      <c r="C126" s="311" t="s">
        <v>458</v>
      </c>
      <c r="D126" s="51"/>
      <c r="E126" s="51">
        <f>SUM(E36,E40,E44,E48,E52,E56,E60,E64,E68,E72,E76,E80,E84,E88,E92,E96,E100,E104,E108,E112,E116,E120)</f>
        <v>61.95000000000001</v>
      </c>
      <c r="F126" s="51">
        <f t="shared" ref="F126:P126" si="6">SUM(F37,F41,F45,F49,F53,F57,F61,F65,F69,F73,F77,F81,F85,F89,F93,F97,F101,F105,F109,F113,F117)</f>
        <v>6.1099999999999994</v>
      </c>
      <c r="G126" s="51">
        <f t="shared" si="6"/>
        <v>0</v>
      </c>
      <c r="H126" s="51">
        <f t="shared" si="6"/>
        <v>1.4200000000000002</v>
      </c>
      <c r="I126" s="51">
        <f t="shared" si="6"/>
        <v>1.04</v>
      </c>
      <c r="J126" s="51">
        <f t="shared" si="6"/>
        <v>1.2000000000000002</v>
      </c>
      <c r="K126" s="51">
        <f t="shared" si="6"/>
        <v>2.4500000000000002</v>
      </c>
      <c r="L126" s="51">
        <f t="shared" si="6"/>
        <v>0</v>
      </c>
      <c r="M126" s="51">
        <f t="shared" si="6"/>
        <v>0</v>
      </c>
      <c r="N126" s="51">
        <f t="shared" si="6"/>
        <v>0</v>
      </c>
      <c r="O126" s="51">
        <f t="shared" si="6"/>
        <v>0</v>
      </c>
      <c r="P126" s="51">
        <f t="shared" si="6"/>
        <v>0</v>
      </c>
    </row>
    <row r="127" spans="1:17" x14ac:dyDescent="0.25">
      <c r="A127" s="51"/>
      <c r="B127" s="51"/>
      <c r="C127" s="311" t="s">
        <v>459</v>
      </c>
      <c r="D127" s="51"/>
      <c r="E127" s="51">
        <f>E125+E126</f>
        <v>124.5</v>
      </c>
      <c r="F127" s="51">
        <f>F125+F126</f>
        <v>45.879999999999995</v>
      </c>
      <c r="G127" s="51">
        <f t="shared" ref="G127:P127" si="7">G125+G126</f>
        <v>1.6500000000000001</v>
      </c>
      <c r="H127" s="51">
        <f t="shared" si="7"/>
        <v>9.7799999999999994</v>
      </c>
      <c r="I127" s="51">
        <f t="shared" si="7"/>
        <v>12.900000000000002</v>
      </c>
      <c r="J127" s="51">
        <f t="shared" si="7"/>
        <v>11.04</v>
      </c>
      <c r="K127" s="51">
        <f t="shared" si="7"/>
        <v>10.61</v>
      </c>
      <c r="L127" s="51">
        <f t="shared" si="7"/>
        <v>0</v>
      </c>
      <c r="M127" s="51">
        <f t="shared" si="7"/>
        <v>0</v>
      </c>
      <c r="N127" s="51">
        <f t="shared" si="7"/>
        <v>0</v>
      </c>
      <c r="O127" s="51">
        <f t="shared" si="7"/>
        <v>0</v>
      </c>
      <c r="P127" s="51">
        <f t="shared" si="7"/>
        <v>0</v>
      </c>
    </row>
    <row r="129" spans="1:16"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row>
    <row r="130" spans="1:16" x14ac:dyDescent="0.25">
      <c r="A130" s="51">
        <v>1</v>
      </c>
      <c r="B130" s="51" t="s">
        <v>2</v>
      </c>
      <c r="C130" s="51" t="s">
        <v>126</v>
      </c>
      <c r="D130" s="51"/>
      <c r="E130" s="51"/>
      <c r="F130" s="51"/>
      <c r="G130" s="51"/>
      <c r="H130" s="51">
        <v>1</v>
      </c>
      <c r="I130" s="51">
        <v>1</v>
      </c>
      <c r="J130" s="51">
        <v>1.7</v>
      </c>
      <c r="K130" s="51">
        <v>2</v>
      </c>
      <c r="L130" s="51"/>
      <c r="M130" s="51"/>
      <c r="N130" s="51"/>
      <c r="O130" s="51"/>
      <c r="P130" s="51"/>
    </row>
    <row r="131" spans="1:16" x14ac:dyDescent="0.25">
      <c r="A131" s="51">
        <v>2</v>
      </c>
      <c r="B131" s="51" t="s">
        <v>3</v>
      </c>
      <c r="C131" s="51" t="s">
        <v>128</v>
      </c>
      <c r="D131" s="51"/>
      <c r="E131" s="51"/>
      <c r="F131" s="51"/>
      <c r="G131" s="51"/>
      <c r="H131" s="51"/>
      <c r="I131" s="51">
        <v>0.33</v>
      </c>
      <c r="J131" s="51"/>
      <c r="K131" s="51"/>
      <c r="L131" s="51"/>
      <c r="M131" s="51"/>
      <c r="N131" s="51"/>
      <c r="O131" s="51"/>
      <c r="P131" s="51"/>
    </row>
    <row r="132" spans="1:16" x14ac:dyDescent="0.25">
      <c r="A132" s="51">
        <v>3</v>
      </c>
      <c r="B132" s="51" t="s">
        <v>5</v>
      </c>
      <c r="C132" s="51" t="s">
        <v>129</v>
      </c>
      <c r="D132" s="51"/>
      <c r="E132" s="51"/>
      <c r="F132" s="51"/>
      <c r="G132" s="51"/>
      <c r="H132" s="51">
        <v>1.6</v>
      </c>
      <c r="I132" s="51">
        <v>1.66</v>
      </c>
      <c r="J132" s="51">
        <v>0.5</v>
      </c>
      <c r="K132" s="51"/>
      <c r="L132" s="51"/>
      <c r="M132" s="51"/>
      <c r="N132" s="51"/>
      <c r="O132" s="51"/>
      <c r="P132" s="51"/>
    </row>
    <row r="133" spans="1:16" x14ac:dyDescent="0.25">
      <c r="A133" s="51">
        <v>4</v>
      </c>
      <c r="B133" s="51" t="s">
        <v>4</v>
      </c>
      <c r="C133" s="51" t="s">
        <v>130</v>
      </c>
      <c r="D133" s="51"/>
      <c r="E133" s="51"/>
      <c r="F133" s="51"/>
      <c r="G133" s="51"/>
      <c r="H133" s="51"/>
      <c r="I133" s="51">
        <v>1</v>
      </c>
      <c r="J133" s="51"/>
      <c r="K133" s="51"/>
      <c r="L133" s="51"/>
      <c r="M133" s="51"/>
      <c r="N133" s="51"/>
      <c r="O133" s="51"/>
      <c r="P133" s="51"/>
    </row>
    <row r="134" spans="1:16" x14ac:dyDescent="0.25">
      <c r="A134" s="51">
        <v>5</v>
      </c>
      <c r="B134" s="51" t="s">
        <v>6</v>
      </c>
      <c r="C134" s="51" t="s">
        <v>131</v>
      </c>
      <c r="D134" s="51"/>
      <c r="E134" s="51"/>
      <c r="F134" s="51"/>
      <c r="G134" s="51"/>
      <c r="H134" s="51">
        <v>0.5</v>
      </c>
      <c r="I134" s="51">
        <v>1</v>
      </c>
      <c r="J134" s="51">
        <v>0.5</v>
      </c>
      <c r="K134" s="51">
        <v>0.5</v>
      </c>
      <c r="L134" s="51"/>
      <c r="M134" s="51"/>
      <c r="N134" s="51"/>
      <c r="O134" s="51"/>
      <c r="P134" s="51"/>
    </row>
    <row r="135" spans="1:16" x14ac:dyDescent="0.25">
      <c r="A135" s="51">
        <v>6</v>
      </c>
      <c r="B135" s="51" t="s">
        <v>11</v>
      </c>
      <c r="C135" s="51" t="s">
        <v>132</v>
      </c>
      <c r="D135" s="51"/>
      <c r="E135" s="51"/>
      <c r="F135" s="51"/>
      <c r="G135" s="51"/>
      <c r="H135" s="51">
        <v>1.1000000000000001</v>
      </c>
      <c r="I135" s="51">
        <v>1.66</v>
      </c>
      <c r="J135" s="51">
        <v>1</v>
      </c>
      <c r="K135" s="51">
        <v>1.5</v>
      </c>
      <c r="L135" s="51"/>
      <c r="M135" s="51"/>
      <c r="N135" s="51"/>
      <c r="O135" s="51"/>
      <c r="P135" s="51"/>
    </row>
    <row r="136" spans="1:16" x14ac:dyDescent="0.25">
      <c r="A136" s="51">
        <v>7</v>
      </c>
      <c r="B136" s="51" t="s">
        <v>8</v>
      </c>
      <c r="C136" s="51" t="s">
        <v>133</v>
      </c>
      <c r="D136" s="51"/>
      <c r="E136" s="51"/>
      <c r="F136" s="51"/>
      <c r="G136" s="51"/>
      <c r="H136" s="51"/>
      <c r="I136" s="51"/>
      <c r="J136" s="51"/>
      <c r="K136" s="51"/>
      <c r="L136" s="51"/>
      <c r="M136" s="51"/>
      <c r="N136" s="51"/>
      <c r="O136" s="51"/>
      <c r="P136" s="51"/>
    </row>
    <row r="137" spans="1:16" x14ac:dyDescent="0.25">
      <c r="A137" s="51">
        <v>8</v>
      </c>
      <c r="B137" s="51" t="s">
        <v>7</v>
      </c>
      <c r="C137" s="51" t="s">
        <v>134</v>
      </c>
      <c r="D137" s="51"/>
      <c r="E137" s="51"/>
      <c r="F137" s="51"/>
      <c r="G137" s="51"/>
      <c r="H137" s="51"/>
      <c r="I137" s="51"/>
      <c r="J137" s="51"/>
      <c r="K137" s="51"/>
      <c r="L137" s="51"/>
      <c r="M137" s="51"/>
      <c r="N137" s="51"/>
      <c r="O137" s="51"/>
      <c r="P137" s="51"/>
    </row>
    <row r="138" spans="1:16" x14ac:dyDescent="0.25">
      <c r="A138" s="51">
        <v>9</v>
      </c>
      <c r="B138" s="51" t="s">
        <v>9</v>
      </c>
      <c r="C138" s="51" t="s">
        <v>135</v>
      </c>
      <c r="D138" s="51"/>
      <c r="E138" s="51"/>
      <c r="F138" s="51"/>
      <c r="G138" s="51"/>
      <c r="H138" s="51"/>
      <c r="I138" s="51"/>
      <c r="J138" s="51"/>
      <c r="K138" s="51"/>
      <c r="L138" s="51"/>
      <c r="M138" s="51"/>
      <c r="N138" s="51"/>
      <c r="O138" s="51"/>
      <c r="P138" s="51"/>
    </row>
    <row r="139" spans="1:16" x14ac:dyDescent="0.25">
      <c r="A139" s="51">
        <v>10</v>
      </c>
      <c r="B139" s="51" t="s">
        <v>64</v>
      </c>
      <c r="C139" s="51" t="s">
        <v>136</v>
      </c>
      <c r="D139" s="51"/>
      <c r="E139" s="51"/>
      <c r="F139" s="51"/>
      <c r="G139" s="51"/>
      <c r="H139" s="51"/>
      <c r="I139" s="51"/>
      <c r="J139" s="51"/>
      <c r="K139" s="51"/>
      <c r="L139" s="51"/>
      <c r="M139" s="51"/>
      <c r="N139" s="51"/>
      <c r="O139" s="51"/>
      <c r="P139" s="51"/>
    </row>
    <row r="140" spans="1:16" x14ac:dyDescent="0.25">
      <c r="A140" s="51">
        <v>11</v>
      </c>
      <c r="B140" s="51" t="s">
        <v>418</v>
      </c>
      <c r="C140" s="51" t="s">
        <v>147</v>
      </c>
      <c r="D140" s="51"/>
      <c r="E140" s="51"/>
      <c r="F140" s="51"/>
      <c r="G140" s="51"/>
      <c r="H140" s="51"/>
      <c r="I140" s="51"/>
      <c r="J140" s="51"/>
      <c r="K140" s="51"/>
      <c r="L140" s="51"/>
      <c r="M140" s="51"/>
      <c r="N140" s="51"/>
      <c r="O140" s="51"/>
      <c r="P140" s="51"/>
    </row>
    <row r="141" spans="1:16" x14ac:dyDescent="0.25">
      <c r="A141" s="51">
        <v>12</v>
      </c>
      <c r="B141" s="51" t="s">
        <v>72</v>
      </c>
      <c r="C141" s="51" t="s">
        <v>149</v>
      </c>
      <c r="D141" s="51"/>
      <c r="E141" s="51"/>
      <c r="F141" s="51"/>
      <c r="G141" s="51"/>
      <c r="H141" s="51"/>
      <c r="I141" s="51"/>
      <c r="J141" s="51">
        <v>0.3</v>
      </c>
      <c r="K141" s="51"/>
      <c r="L141" s="51"/>
      <c r="M141" s="51"/>
      <c r="N141" s="51"/>
      <c r="O141" s="51"/>
      <c r="P141" s="51"/>
    </row>
    <row r="142" spans="1:16" x14ac:dyDescent="0.25">
      <c r="A142" s="51">
        <v>13</v>
      </c>
      <c r="B142" s="51" t="s">
        <v>77</v>
      </c>
      <c r="C142" s="51" t="s">
        <v>152</v>
      </c>
      <c r="D142" s="51"/>
      <c r="E142" s="51"/>
      <c r="F142" s="51"/>
      <c r="G142" s="51"/>
      <c r="H142" s="51"/>
      <c r="I142" s="51"/>
      <c r="J142" s="51"/>
      <c r="K142" s="51"/>
      <c r="L142" s="51"/>
      <c r="M142" s="51"/>
      <c r="N142" s="51"/>
      <c r="O142" s="51"/>
      <c r="P142" s="51"/>
    </row>
    <row r="143" spans="1:16" x14ac:dyDescent="0.25">
      <c r="A143" s="51">
        <v>14</v>
      </c>
      <c r="B143" s="51" t="s">
        <v>84</v>
      </c>
      <c r="C143" s="51" t="s">
        <v>155</v>
      </c>
      <c r="D143" s="51"/>
      <c r="E143" s="51"/>
      <c r="F143" s="51"/>
      <c r="G143" s="51"/>
      <c r="H143" s="51"/>
      <c r="I143" s="51"/>
      <c r="J143" s="51"/>
      <c r="K143" s="51"/>
      <c r="L143" s="51"/>
      <c r="M143" s="51"/>
      <c r="N143" s="51"/>
      <c r="O143" s="51"/>
      <c r="P143" s="51"/>
    </row>
    <row r="144" spans="1:16" x14ac:dyDescent="0.25">
      <c r="A144" s="51">
        <v>15</v>
      </c>
      <c r="B144" s="51" t="s">
        <v>10</v>
      </c>
      <c r="C144" s="51" t="s">
        <v>159</v>
      </c>
      <c r="D144" s="51"/>
      <c r="E144" s="51"/>
      <c r="F144" s="51"/>
      <c r="G144" s="51"/>
      <c r="H144" s="51"/>
      <c r="I144" s="51"/>
      <c r="J144" s="51"/>
      <c r="K144" s="51"/>
      <c r="L144" s="51"/>
      <c r="M144" s="51"/>
      <c r="N144" s="51"/>
      <c r="O144" s="51"/>
      <c r="P144" s="51"/>
    </row>
    <row r="145" spans="1:17" x14ac:dyDescent="0.25">
      <c r="A145" s="51">
        <v>16</v>
      </c>
      <c r="B145" s="51" t="s">
        <v>12</v>
      </c>
      <c r="C145" s="51" t="s">
        <v>160</v>
      </c>
      <c r="D145" s="51"/>
      <c r="E145" s="51"/>
      <c r="F145" s="51"/>
      <c r="G145" s="51"/>
      <c r="H145" s="51"/>
      <c r="I145" s="51"/>
      <c r="J145" s="51"/>
      <c r="K145" s="51"/>
      <c r="L145" s="51"/>
      <c r="M145" s="51"/>
      <c r="N145" s="51"/>
      <c r="O145" s="51"/>
      <c r="P145" s="51"/>
    </row>
    <row r="146" spans="1:17" x14ac:dyDescent="0.25">
      <c r="A146" s="51">
        <v>17</v>
      </c>
      <c r="B146" s="51" t="s">
        <v>96</v>
      </c>
      <c r="C146" s="51" t="s">
        <v>161</v>
      </c>
      <c r="D146" s="51"/>
      <c r="E146" s="51"/>
      <c r="F146" s="51"/>
      <c r="G146" s="51"/>
      <c r="H146" s="51"/>
      <c r="I146" s="51"/>
      <c r="J146" s="51"/>
      <c r="K146" s="51"/>
      <c r="L146" s="51"/>
      <c r="M146" s="51"/>
      <c r="N146" s="51"/>
      <c r="O146" s="51"/>
      <c r="P146" s="51"/>
    </row>
    <row r="147" spans="1:17" x14ac:dyDescent="0.25">
      <c r="A147" s="51">
        <v>18</v>
      </c>
      <c r="B147" s="51" t="s">
        <v>103</v>
      </c>
      <c r="C147" s="51" t="s">
        <v>162</v>
      </c>
      <c r="D147" s="51"/>
      <c r="E147" s="51"/>
      <c r="F147" s="51"/>
      <c r="G147" s="51"/>
      <c r="H147" s="51"/>
      <c r="I147" s="51"/>
      <c r="J147" s="51"/>
      <c r="K147" s="51"/>
      <c r="L147" s="51"/>
      <c r="M147" s="51"/>
      <c r="N147" s="51"/>
      <c r="O147" s="51"/>
      <c r="P147" s="51"/>
    </row>
    <row r="148" spans="1:17" x14ac:dyDescent="0.25">
      <c r="A148" s="51">
        <v>19</v>
      </c>
      <c r="B148" s="51" t="s">
        <v>102</v>
      </c>
      <c r="C148" s="51" t="s">
        <v>163</v>
      </c>
      <c r="D148" s="51"/>
      <c r="E148" s="51"/>
      <c r="F148" s="51"/>
      <c r="G148" s="51"/>
      <c r="H148" s="51"/>
      <c r="I148" s="51"/>
      <c r="J148" s="51"/>
      <c r="K148" s="51"/>
      <c r="L148" s="51"/>
      <c r="M148" s="51"/>
      <c r="N148" s="51"/>
      <c r="O148" s="51"/>
      <c r="P148" s="51"/>
    </row>
    <row r="149" spans="1:17" x14ac:dyDescent="0.25">
      <c r="A149" s="51">
        <v>20</v>
      </c>
      <c r="B149" s="51" t="s">
        <v>109</v>
      </c>
      <c r="C149" s="51" t="s">
        <v>173</v>
      </c>
      <c r="D149" s="51"/>
      <c r="E149" s="51"/>
      <c r="F149" s="51"/>
      <c r="G149" s="51"/>
      <c r="H149" s="51">
        <v>0.5</v>
      </c>
      <c r="I149" s="51">
        <v>1</v>
      </c>
      <c r="J149" s="51">
        <v>1</v>
      </c>
      <c r="K149" s="51">
        <v>0.5</v>
      </c>
      <c r="L149" s="51"/>
      <c r="M149" s="51"/>
      <c r="N149" s="51"/>
      <c r="O149" s="51"/>
      <c r="P149" s="51"/>
    </row>
    <row r="150" spans="1:17" x14ac:dyDescent="0.25">
      <c r="A150" s="51">
        <v>21</v>
      </c>
      <c r="B150" s="51" t="s">
        <v>119</v>
      </c>
      <c r="C150" s="51" t="s">
        <v>171</v>
      </c>
      <c r="D150" s="51"/>
      <c r="E150" s="51"/>
      <c r="F150" s="51"/>
      <c r="G150" s="51"/>
      <c r="H150" s="51">
        <v>0.5</v>
      </c>
      <c r="I150" s="51">
        <v>1</v>
      </c>
      <c r="J150" s="51"/>
      <c r="K150" s="51">
        <v>0.5</v>
      </c>
      <c r="L150" s="51"/>
      <c r="M150" s="51"/>
      <c r="N150" s="51"/>
      <c r="O150" s="51"/>
      <c r="P150" s="51"/>
    </row>
    <row r="151" spans="1:17" x14ac:dyDescent="0.25">
      <c r="A151" s="51"/>
      <c r="B151" s="164" t="s">
        <v>492</v>
      </c>
      <c r="C151" s="51"/>
      <c r="D151" s="51"/>
      <c r="E151" s="51"/>
      <c r="F151" s="51"/>
      <c r="G151" s="51"/>
      <c r="H151" s="51"/>
      <c r="I151" s="51"/>
      <c r="J151" s="51"/>
      <c r="K151" s="51">
        <v>1.3</v>
      </c>
      <c r="L151" s="51"/>
      <c r="M151" s="51"/>
      <c r="N151" s="51"/>
      <c r="O151" s="51"/>
      <c r="P151" s="51"/>
    </row>
    <row r="152" spans="1:17" x14ac:dyDescent="0.25">
      <c r="B152" s="346"/>
    </row>
    <row r="153" spans="1:17" ht="55.2" x14ac:dyDescent="0.25">
      <c r="C153" s="313" t="s">
        <v>476</v>
      </c>
      <c r="D153" s="313"/>
      <c r="E153" s="314" t="s">
        <v>417</v>
      </c>
      <c r="F153" s="314"/>
      <c r="G153" s="315" t="s">
        <v>266</v>
      </c>
      <c r="H153" s="316" t="s">
        <v>257</v>
      </c>
      <c r="I153" s="315" t="s">
        <v>268</v>
      </c>
      <c r="J153" s="316" t="s">
        <v>258</v>
      </c>
      <c r="K153" s="317" t="s">
        <v>259</v>
      </c>
      <c r="L153" s="317" t="s">
        <v>260</v>
      </c>
      <c r="M153" s="318" t="s">
        <v>261</v>
      </c>
      <c r="N153" s="318" t="s">
        <v>262</v>
      </c>
      <c r="O153" s="318" t="s">
        <v>263</v>
      </c>
      <c r="P153" s="319" t="s">
        <v>264</v>
      </c>
      <c r="Q153" s="312" t="s">
        <v>462</v>
      </c>
    </row>
    <row r="154" spans="1:17" x14ac:dyDescent="0.25">
      <c r="A154" s="51">
        <v>1</v>
      </c>
      <c r="B154" s="51" t="s">
        <v>463</v>
      </c>
      <c r="C154" s="51" t="s">
        <v>464</v>
      </c>
      <c r="D154" s="293" t="s">
        <v>419</v>
      </c>
      <c r="E154" s="51">
        <v>3</v>
      </c>
      <c r="F154" s="51"/>
      <c r="G154" s="51"/>
      <c r="H154" s="51"/>
      <c r="I154" s="51"/>
      <c r="J154" s="51"/>
      <c r="K154" s="51"/>
      <c r="L154" s="51"/>
      <c r="M154" s="51"/>
      <c r="N154" s="51"/>
      <c r="O154" s="51"/>
      <c r="P154" s="51"/>
      <c r="Q154" s="51"/>
    </row>
    <row r="155" spans="1:17" x14ac:dyDescent="0.25">
      <c r="A155" s="51"/>
      <c r="B155" s="51"/>
      <c r="C155" s="51" t="s">
        <v>477</v>
      </c>
      <c r="D155" s="293" t="s">
        <v>420</v>
      </c>
      <c r="E155" s="51"/>
      <c r="F155" s="51"/>
      <c r="G155" s="51"/>
      <c r="H155" s="51"/>
      <c r="I155" s="51"/>
      <c r="J155" s="51"/>
      <c r="K155" s="51"/>
      <c r="L155" s="51"/>
      <c r="M155" s="51"/>
      <c r="N155" s="51"/>
      <c r="O155" s="51"/>
      <c r="P155" s="51"/>
      <c r="Q155" s="51"/>
    </row>
    <row r="156" spans="1:17" x14ac:dyDescent="0.25">
      <c r="A156" s="51"/>
      <c r="B156" s="51"/>
      <c r="C156" s="51"/>
      <c r="D156" s="293" t="s">
        <v>421</v>
      </c>
      <c r="E156" s="51">
        <v>3</v>
      </c>
      <c r="F156" s="51"/>
      <c r="G156" s="51"/>
      <c r="H156" s="51"/>
      <c r="I156" s="51"/>
      <c r="J156" s="51"/>
      <c r="K156" s="51"/>
      <c r="L156" s="51"/>
      <c r="M156" s="51"/>
      <c r="N156" s="51"/>
      <c r="O156" s="51"/>
      <c r="P156" s="51"/>
      <c r="Q156" s="51"/>
    </row>
    <row r="157" spans="1:17" x14ac:dyDescent="0.25">
      <c r="A157" s="51"/>
      <c r="B157" s="51"/>
      <c r="C157" s="51"/>
      <c r="D157" s="293" t="s">
        <v>422</v>
      </c>
      <c r="E157" s="51"/>
      <c r="F157" s="51"/>
      <c r="G157" s="51"/>
      <c r="H157" s="51"/>
      <c r="I157" s="51"/>
      <c r="J157" s="51"/>
      <c r="K157" s="51"/>
      <c r="L157" s="51"/>
      <c r="M157" s="51"/>
      <c r="N157" s="51"/>
      <c r="O157" s="51"/>
      <c r="P157" s="51"/>
      <c r="Q157" s="51"/>
    </row>
    <row r="158" spans="1:17" x14ac:dyDescent="0.25">
      <c r="A158" s="51">
        <v>2</v>
      </c>
      <c r="B158" s="51" t="s">
        <v>465</v>
      </c>
      <c r="C158" s="51" t="s">
        <v>466</v>
      </c>
      <c r="D158" s="293" t="s">
        <v>419</v>
      </c>
      <c r="E158" s="51">
        <v>6</v>
      </c>
      <c r="F158" s="51"/>
      <c r="G158" s="51"/>
      <c r="H158" s="51"/>
      <c r="I158" s="51"/>
      <c r="J158" s="51"/>
      <c r="K158" s="51"/>
      <c r="L158" s="51"/>
      <c r="M158" s="51"/>
      <c r="N158" s="51"/>
      <c r="O158" s="51"/>
      <c r="P158" s="51"/>
      <c r="Q158" s="51"/>
    </row>
    <row r="159" spans="1:17" x14ac:dyDescent="0.25">
      <c r="A159" s="51"/>
      <c r="B159" s="51"/>
      <c r="C159" s="51" t="s">
        <v>478</v>
      </c>
      <c r="D159" s="293" t="s">
        <v>420</v>
      </c>
      <c r="E159" s="51"/>
      <c r="F159" s="51"/>
      <c r="G159" s="51"/>
      <c r="H159" s="51"/>
      <c r="I159" s="51"/>
      <c r="J159" s="51"/>
      <c r="K159" s="51"/>
      <c r="L159" s="51"/>
      <c r="M159" s="51"/>
      <c r="N159" s="51"/>
      <c r="O159" s="51"/>
      <c r="P159" s="51"/>
      <c r="Q159" s="51"/>
    </row>
    <row r="160" spans="1:17" x14ac:dyDescent="0.25">
      <c r="A160" s="51"/>
      <c r="B160" s="51"/>
      <c r="C160" s="51"/>
      <c r="D160" s="293" t="s">
        <v>421</v>
      </c>
      <c r="E160" s="51">
        <v>6</v>
      </c>
      <c r="F160" s="51"/>
      <c r="G160" s="51"/>
      <c r="H160" s="51"/>
      <c r="I160" s="51"/>
      <c r="J160" s="51"/>
      <c r="K160" s="51"/>
      <c r="L160" s="51"/>
      <c r="M160" s="51"/>
      <c r="N160" s="51"/>
      <c r="O160" s="51"/>
      <c r="P160" s="51"/>
      <c r="Q160" s="51"/>
    </row>
    <row r="161" spans="1:17" x14ac:dyDescent="0.25">
      <c r="A161" s="51"/>
      <c r="B161" s="51"/>
      <c r="C161" s="51"/>
      <c r="D161" s="293" t="s">
        <v>422</v>
      </c>
      <c r="E161" s="51"/>
      <c r="F161" s="51"/>
      <c r="G161" s="51"/>
      <c r="H161" s="51"/>
      <c r="I161" s="51"/>
      <c r="J161" s="51"/>
      <c r="K161" s="51"/>
      <c r="L161" s="51"/>
      <c r="M161" s="51"/>
      <c r="N161" s="51"/>
      <c r="O161" s="51"/>
      <c r="P161" s="51"/>
      <c r="Q161" s="51"/>
    </row>
    <row r="162" spans="1:17" x14ac:dyDescent="0.25">
      <c r="A162" s="51">
        <v>3</v>
      </c>
      <c r="B162" s="51" t="s">
        <v>467</v>
      </c>
      <c r="C162" s="51" t="s">
        <v>468</v>
      </c>
      <c r="D162" s="293" t="s">
        <v>419</v>
      </c>
      <c r="E162" s="51">
        <v>5</v>
      </c>
      <c r="F162" s="51"/>
      <c r="G162" s="51"/>
      <c r="H162" s="51"/>
      <c r="I162" s="51"/>
      <c r="J162" s="51"/>
      <c r="K162" s="51"/>
      <c r="L162" s="51"/>
      <c r="M162" s="51"/>
      <c r="N162" s="51"/>
      <c r="O162" s="51"/>
      <c r="P162" s="51"/>
      <c r="Q162" s="51"/>
    </row>
    <row r="163" spans="1:17" x14ac:dyDescent="0.25">
      <c r="A163" s="51"/>
      <c r="B163" s="51"/>
      <c r="C163" s="51" t="s">
        <v>479</v>
      </c>
      <c r="D163" s="293" t="s">
        <v>420</v>
      </c>
      <c r="E163" s="51"/>
      <c r="F163" s="51"/>
      <c r="G163" s="51"/>
      <c r="H163" s="51"/>
      <c r="I163" s="51"/>
      <c r="J163" s="51"/>
      <c r="K163" s="51"/>
      <c r="L163" s="51"/>
      <c r="M163" s="51"/>
      <c r="N163" s="51"/>
      <c r="O163" s="51"/>
      <c r="P163" s="51"/>
      <c r="Q163" s="51"/>
    </row>
    <row r="164" spans="1:17" x14ac:dyDescent="0.25">
      <c r="A164" s="51"/>
      <c r="B164" s="51"/>
      <c r="C164" s="51"/>
      <c r="D164" s="293" t="s">
        <v>421</v>
      </c>
      <c r="E164" s="51">
        <v>3</v>
      </c>
      <c r="F164" s="51"/>
      <c r="G164" s="51"/>
      <c r="H164" s="51"/>
      <c r="I164" s="51"/>
      <c r="J164" s="51"/>
      <c r="K164" s="51"/>
      <c r="L164" s="51"/>
      <c r="M164" s="51"/>
      <c r="N164" s="51"/>
      <c r="O164" s="51"/>
      <c r="P164" s="51"/>
      <c r="Q164" s="51"/>
    </row>
    <row r="165" spans="1:17" x14ac:dyDescent="0.25">
      <c r="A165" s="51"/>
      <c r="B165" s="51"/>
      <c r="C165" s="51"/>
      <c r="D165" s="293" t="s">
        <v>422</v>
      </c>
      <c r="E165" s="51"/>
      <c r="F165" s="51"/>
      <c r="G165" s="51"/>
      <c r="H165" s="51"/>
      <c r="I165" s="51"/>
      <c r="J165" s="51"/>
      <c r="K165" s="51"/>
      <c r="L165" s="51"/>
      <c r="M165" s="51"/>
      <c r="N165" s="51"/>
      <c r="O165" s="51"/>
      <c r="P165" s="51"/>
      <c r="Q165" s="51"/>
    </row>
    <row r="166" spans="1:17" x14ac:dyDescent="0.25">
      <c r="A166" s="51">
        <v>4</v>
      </c>
      <c r="B166" s="51" t="s">
        <v>469</v>
      </c>
      <c r="C166" s="51" t="s">
        <v>470</v>
      </c>
      <c r="D166" s="293" t="s">
        <v>419</v>
      </c>
      <c r="E166" s="51">
        <v>0</v>
      </c>
      <c r="F166" s="51"/>
      <c r="G166" s="51"/>
      <c r="H166" s="51"/>
      <c r="I166" s="51"/>
      <c r="J166" s="51"/>
      <c r="K166" s="51"/>
      <c r="L166" s="51"/>
      <c r="M166" s="51"/>
      <c r="N166" s="51"/>
      <c r="O166" s="51"/>
      <c r="P166" s="51"/>
      <c r="Q166" s="51"/>
    </row>
    <row r="167" spans="1:17" x14ac:dyDescent="0.25">
      <c r="A167" s="51"/>
      <c r="B167" s="51"/>
      <c r="C167" s="51" t="s">
        <v>480</v>
      </c>
      <c r="D167" s="293" t="s">
        <v>420</v>
      </c>
      <c r="E167" s="51"/>
      <c r="F167" s="51"/>
      <c r="G167" s="51"/>
      <c r="H167" s="51"/>
      <c r="I167" s="51"/>
      <c r="J167" s="51"/>
      <c r="K167" s="51"/>
      <c r="L167" s="51"/>
      <c r="M167" s="51"/>
      <c r="N167" s="51"/>
      <c r="O167" s="51"/>
      <c r="P167" s="51"/>
      <c r="Q167" s="51"/>
    </row>
    <row r="168" spans="1:17" x14ac:dyDescent="0.25">
      <c r="A168" s="51"/>
      <c r="B168" s="51"/>
      <c r="C168" s="51"/>
      <c r="D168" s="293" t="s">
        <v>421</v>
      </c>
      <c r="E168" s="51">
        <v>4</v>
      </c>
      <c r="F168" s="51"/>
      <c r="G168" s="51"/>
      <c r="H168" s="51"/>
      <c r="I168" s="51"/>
      <c r="J168" s="51"/>
      <c r="K168" s="51"/>
      <c r="L168" s="51"/>
      <c r="M168" s="51"/>
      <c r="N168" s="51"/>
      <c r="O168" s="51"/>
      <c r="P168" s="51"/>
      <c r="Q168" s="51"/>
    </row>
    <row r="169" spans="1:17" x14ac:dyDescent="0.25">
      <c r="A169" s="51"/>
      <c r="B169" s="51"/>
      <c r="C169" s="51"/>
      <c r="D169" s="293" t="s">
        <v>422</v>
      </c>
      <c r="E169" s="51"/>
      <c r="F169" s="51"/>
      <c r="G169" s="51"/>
      <c r="H169" s="51"/>
      <c r="I169" s="51"/>
      <c r="J169" s="51"/>
      <c r="K169" s="51"/>
      <c r="L169" s="51"/>
      <c r="M169" s="51"/>
      <c r="N169" s="51"/>
      <c r="O169" s="51"/>
      <c r="P169" s="51"/>
      <c r="Q169" s="51"/>
    </row>
    <row r="170" spans="1:17" x14ac:dyDescent="0.25">
      <c r="A170" s="51">
        <v>5</v>
      </c>
      <c r="B170" s="51" t="s">
        <v>471</v>
      </c>
      <c r="C170" s="51" t="s">
        <v>472</v>
      </c>
      <c r="D170" s="293" t="s">
        <v>419</v>
      </c>
      <c r="E170" s="51">
        <v>0</v>
      </c>
      <c r="F170" s="51"/>
      <c r="G170" s="51"/>
      <c r="H170" s="51"/>
      <c r="I170" s="51"/>
      <c r="J170" s="51"/>
      <c r="K170" s="51"/>
      <c r="L170" s="51"/>
      <c r="M170" s="51"/>
      <c r="N170" s="51"/>
      <c r="O170" s="51"/>
      <c r="P170" s="51"/>
      <c r="Q170" s="51"/>
    </row>
    <row r="171" spans="1:17" x14ac:dyDescent="0.25">
      <c r="A171" s="51"/>
      <c r="B171" s="51"/>
      <c r="C171" s="51" t="s">
        <v>481</v>
      </c>
      <c r="D171" s="293" t="s">
        <v>420</v>
      </c>
      <c r="E171" s="51"/>
      <c r="F171" s="51"/>
      <c r="G171" s="51"/>
      <c r="H171" s="51"/>
      <c r="I171" s="51"/>
      <c r="J171" s="51"/>
      <c r="K171" s="51"/>
      <c r="L171" s="51"/>
      <c r="M171" s="51"/>
      <c r="N171" s="51"/>
      <c r="O171" s="51"/>
      <c r="P171" s="51"/>
      <c r="Q171" s="51"/>
    </row>
    <row r="172" spans="1:17" x14ac:dyDescent="0.25">
      <c r="A172" s="51"/>
      <c r="B172" s="51"/>
      <c r="C172" s="51"/>
      <c r="D172" s="293" t="s">
        <v>421</v>
      </c>
      <c r="E172" s="51">
        <v>3</v>
      </c>
      <c r="F172" s="51"/>
      <c r="G172" s="51"/>
      <c r="H172" s="51"/>
      <c r="I172" s="51"/>
      <c r="J172" s="51"/>
      <c r="K172" s="51"/>
      <c r="L172" s="51"/>
      <c r="M172" s="51"/>
      <c r="N172" s="51"/>
      <c r="O172" s="51"/>
      <c r="P172" s="51"/>
      <c r="Q172" s="51"/>
    </row>
    <row r="173" spans="1:17" x14ac:dyDescent="0.25">
      <c r="A173" s="51"/>
      <c r="B173" s="51"/>
      <c r="C173" s="51"/>
      <c r="D173" s="293" t="s">
        <v>422</v>
      </c>
      <c r="E173" s="51"/>
      <c r="F173" s="51"/>
      <c r="G173" s="51"/>
      <c r="H173" s="51"/>
      <c r="I173" s="51"/>
      <c r="J173" s="51"/>
      <c r="K173" s="51"/>
      <c r="L173" s="51"/>
      <c r="M173" s="51"/>
      <c r="N173" s="51"/>
      <c r="O173" s="51"/>
      <c r="P173" s="51"/>
      <c r="Q173" s="51"/>
    </row>
    <row r="174" spans="1:17" x14ac:dyDescent="0.25">
      <c r="A174" s="51">
        <v>6</v>
      </c>
      <c r="B174" s="51" t="s">
        <v>473</v>
      </c>
      <c r="C174" s="51" t="s">
        <v>377</v>
      </c>
      <c r="D174" s="293" t="s">
        <v>419</v>
      </c>
      <c r="E174" s="51">
        <v>0</v>
      </c>
      <c r="F174" s="51"/>
      <c r="G174" s="51"/>
      <c r="H174" s="51"/>
      <c r="I174" s="51"/>
      <c r="J174" s="51"/>
      <c r="K174" s="51"/>
      <c r="L174" s="51"/>
      <c r="M174" s="51"/>
      <c r="N174" s="51"/>
      <c r="O174" s="51"/>
      <c r="P174" s="51"/>
      <c r="Q174" s="51"/>
    </row>
    <row r="175" spans="1:17" x14ac:dyDescent="0.25">
      <c r="A175" s="51"/>
      <c r="B175" s="51"/>
      <c r="C175" s="51" t="s">
        <v>482</v>
      </c>
      <c r="D175" s="293" t="s">
        <v>420</v>
      </c>
      <c r="E175" s="51"/>
      <c r="F175" s="51"/>
      <c r="G175" s="51"/>
      <c r="H175" s="51"/>
      <c r="I175" s="51"/>
      <c r="J175" s="51"/>
      <c r="K175" s="51"/>
      <c r="L175" s="51"/>
      <c r="M175" s="51"/>
      <c r="N175" s="51"/>
      <c r="O175" s="51"/>
      <c r="P175" s="51"/>
      <c r="Q175" s="51"/>
    </row>
    <row r="176" spans="1:17" x14ac:dyDescent="0.25">
      <c r="A176" s="51"/>
      <c r="B176" s="51"/>
      <c r="C176" s="51"/>
      <c r="D176" s="293" t="s">
        <v>421</v>
      </c>
      <c r="E176" s="51">
        <v>1</v>
      </c>
      <c r="F176" s="51"/>
      <c r="G176" s="51"/>
      <c r="H176" s="51"/>
      <c r="I176" s="51"/>
      <c r="J176" s="51"/>
      <c r="K176" s="51"/>
      <c r="L176" s="51"/>
      <c r="M176" s="51"/>
      <c r="N176" s="51"/>
      <c r="O176" s="51"/>
      <c r="P176" s="51"/>
      <c r="Q176" s="51"/>
    </row>
    <row r="177" spans="1:17" x14ac:dyDescent="0.25">
      <c r="A177" s="51"/>
      <c r="B177" s="51"/>
      <c r="C177" s="51"/>
      <c r="D177" s="293" t="s">
        <v>422</v>
      </c>
      <c r="E177" s="51"/>
      <c r="F177" s="51"/>
      <c r="G177" s="51"/>
      <c r="H177" s="51"/>
      <c r="I177" s="51"/>
      <c r="J177" s="51"/>
      <c r="K177" s="51"/>
      <c r="L177" s="51"/>
      <c r="M177" s="51"/>
      <c r="N177" s="51"/>
      <c r="O177" s="51"/>
      <c r="P177" s="51"/>
      <c r="Q177" s="51"/>
    </row>
    <row r="178" spans="1:17" x14ac:dyDescent="0.25">
      <c r="A178" s="51">
        <v>7</v>
      </c>
      <c r="B178" s="51" t="s">
        <v>474</v>
      </c>
      <c r="C178" s="51" t="s">
        <v>381</v>
      </c>
      <c r="D178" s="293" t="s">
        <v>419</v>
      </c>
      <c r="E178" s="51">
        <v>5</v>
      </c>
      <c r="F178" s="51"/>
      <c r="G178" s="51"/>
      <c r="H178" s="51"/>
      <c r="I178" s="51"/>
      <c r="J178" s="51"/>
      <c r="K178" s="51"/>
      <c r="L178" s="51"/>
      <c r="M178" s="51"/>
      <c r="N178" s="51"/>
      <c r="O178" s="51"/>
      <c r="P178" s="51"/>
      <c r="Q178" s="51"/>
    </row>
    <row r="179" spans="1:17" x14ac:dyDescent="0.25">
      <c r="A179" s="51"/>
      <c r="B179" s="51"/>
      <c r="C179" s="51" t="s">
        <v>483</v>
      </c>
      <c r="D179" s="293" t="s">
        <v>420</v>
      </c>
      <c r="E179" s="51"/>
      <c r="F179" s="51"/>
      <c r="G179" s="51"/>
      <c r="H179" s="51"/>
      <c r="I179" s="51"/>
      <c r="J179" s="51"/>
      <c r="K179" s="51"/>
      <c r="L179" s="51"/>
      <c r="M179" s="51"/>
      <c r="N179" s="51"/>
      <c r="O179" s="51"/>
      <c r="P179" s="51"/>
      <c r="Q179" s="51"/>
    </row>
    <row r="180" spans="1:17" x14ac:dyDescent="0.25">
      <c r="A180" s="51"/>
      <c r="B180" s="51"/>
      <c r="C180" s="51"/>
      <c r="D180" s="293" t="s">
        <v>421</v>
      </c>
      <c r="E180" s="51">
        <v>3</v>
      </c>
      <c r="F180" s="51"/>
      <c r="G180" s="51"/>
      <c r="H180" s="51"/>
      <c r="I180" s="51"/>
      <c r="J180" s="51"/>
      <c r="K180" s="51"/>
      <c r="L180" s="51"/>
      <c r="M180" s="51"/>
      <c r="N180" s="51"/>
      <c r="O180" s="51"/>
      <c r="P180" s="51"/>
      <c r="Q180" s="51"/>
    </row>
    <row r="181" spans="1:17" x14ac:dyDescent="0.25">
      <c r="A181" s="51"/>
      <c r="B181" s="51"/>
      <c r="C181" s="51"/>
      <c r="D181" s="293" t="s">
        <v>422</v>
      </c>
      <c r="E181" s="51"/>
      <c r="F181" s="51"/>
      <c r="G181" s="51"/>
      <c r="H181" s="51"/>
      <c r="I181" s="51"/>
      <c r="J181" s="51"/>
      <c r="K181" s="51"/>
      <c r="L181" s="51"/>
      <c r="M181" s="51"/>
      <c r="N181" s="51"/>
      <c r="O181" s="51"/>
      <c r="P181" s="51"/>
      <c r="Q181" s="51"/>
    </row>
    <row r="182" spans="1:17" x14ac:dyDescent="0.25">
      <c r="A182" s="51">
        <v>8</v>
      </c>
      <c r="B182" s="51" t="s">
        <v>475</v>
      </c>
      <c r="C182" s="51" t="s">
        <v>385</v>
      </c>
      <c r="D182" s="293" t="s">
        <v>419</v>
      </c>
      <c r="E182" s="51">
        <v>0</v>
      </c>
      <c r="F182" s="51"/>
      <c r="G182" s="51"/>
      <c r="H182" s="51"/>
      <c r="I182" s="51"/>
      <c r="J182" s="51"/>
      <c r="K182" s="51"/>
      <c r="L182" s="51"/>
      <c r="M182" s="51"/>
      <c r="N182" s="51"/>
      <c r="O182" s="51"/>
      <c r="P182" s="51"/>
      <c r="Q182" s="51"/>
    </row>
    <row r="183" spans="1:17" x14ac:dyDescent="0.25">
      <c r="A183" s="51"/>
      <c r="B183" s="51"/>
      <c r="C183" s="51" t="s">
        <v>484</v>
      </c>
      <c r="D183" s="293" t="s">
        <v>420</v>
      </c>
      <c r="E183" s="51"/>
      <c r="F183" s="51"/>
      <c r="G183" s="51"/>
      <c r="H183" s="51"/>
      <c r="I183" s="51"/>
      <c r="J183" s="51"/>
      <c r="K183" s="51"/>
      <c r="L183" s="51"/>
      <c r="M183" s="51"/>
      <c r="N183" s="51"/>
      <c r="O183" s="51"/>
      <c r="P183" s="51"/>
      <c r="Q183" s="51"/>
    </row>
    <row r="184" spans="1:17" x14ac:dyDescent="0.25">
      <c r="A184" s="51"/>
      <c r="B184" s="51"/>
      <c r="C184" s="51"/>
      <c r="D184" s="293" t="s">
        <v>421</v>
      </c>
      <c r="E184" s="51">
        <v>6</v>
      </c>
      <c r="F184" s="51"/>
      <c r="G184" s="51"/>
      <c r="H184" s="51"/>
      <c r="I184" s="51"/>
      <c r="J184" s="51"/>
      <c r="K184" s="51"/>
      <c r="L184" s="51"/>
      <c r="M184" s="51"/>
      <c r="N184" s="51"/>
      <c r="O184" s="51"/>
      <c r="P184" s="51"/>
      <c r="Q184" s="51"/>
    </row>
    <row r="185" spans="1:17" x14ac:dyDescent="0.25">
      <c r="A185" s="51"/>
      <c r="B185" s="51"/>
      <c r="C185" s="51"/>
      <c r="D185" s="293" t="s">
        <v>422</v>
      </c>
      <c r="E185" s="51"/>
      <c r="F185" s="51"/>
      <c r="G185" s="51"/>
      <c r="H185" s="51"/>
      <c r="I185" s="51"/>
      <c r="J185" s="51"/>
      <c r="K185" s="51"/>
      <c r="L185" s="51"/>
      <c r="M185" s="51"/>
      <c r="N185" s="51"/>
      <c r="O185" s="51"/>
      <c r="P185" s="51"/>
      <c r="Q185" s="51"/>
    </row>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85"/>
  <sheetViews>
    <sheetView zoomScale="115" zoomScaleNormal="115" workbookViewId="0">
      <selection activeCell="G29" sqref="G29"/>
    </sheetView>
  </sheetViews>
  <sheetFormatPr defaultRowHeight="13.8" x14ac:dyDescent="0.25"/>
  <sheetData>
    <row r="1" spans="1:17" ht="15.6" x14ac:dyDescent="0.25">
      <c r="A1" s="51"/>
      <c r="B1" s="51"/>
      <c r="C1" s="344"/>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t="s">
        <v>490</v>
      </c>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345" t="s">
        <v>491</v>
      </c>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v>1</v>
      </c>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v>1.8</v>
      </c>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v>3</v>
      </c>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f>K10+K13+K16</f>
        <v>5.8</v>
      </c>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12.579999999999998</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c r="M23" s="264"/>
      <c r="N23" s="264"/>
      <c r="O23" s="264"/>
      <c r="P23" s="264"/>
      <c r="Q23" s="12"/>
    </row>
    <row r="24" spans="1:17" s="12" customFormat="1" x14ac:dyDescent="0.25">
      <c r="A24" s="51"/>
      <c r="B24" s="51"/>
      <c r="C24" s="338" t="s">
        <v>489</v>
      </c>
      <c r="D24" s="339"/>
      <c r="E24" s="339"/>
      <c r="F24" s="339"/>
      <c r="G24" s="340"/>
      <c r="H24" s="340"/>
      <c r="I24" s="340"/>
      <c r="J24" s="340"/>
      <c r="K24" s="340"/>
      <c r="L24" s="340"/>
      <c r="M24" s="340"/>
      <c r="N24" s="340"/>
      <c r="O24" s="340"/>
      <c r="P24" s="341"/>
    </row>
    <row r="25" spans="1:17" s="12" customFormat="1" x14ac:dyDescent="0.25">
      <c r="A25" s="51"/>
      <c r="B25" s="51"/>
      <c r="C25" s="273" t="s">
        <v>485</v>
      </c>
      <c r="D25" s="273"/>
      <c r="E25" s="273"/>
      <c r="F25" s="273"/>
      <c r="G25" s="264"/>
      <c r="H25" s="264"/>
      <c r="I25" s="264"/>
      <c r="J25" s="264"/>
      <c r="K25" s="264"/>
      <c r="L25" s="264"/>
      <c r="M25" s="342">
        <v>2</v>
      </c>
      <c r="N25" s="342">
        <v>2</v>
      </c>
      <c r="O25" s="342">
        <v>2</v>
      </c>
      <c r="P25" s="343">
        <v>2</v>
      </c>
    </row>
    <row r="26" spans="1:17" s="12" customFormat="1" x14ac:dyDescent="0.25">
      <c r="A26" s="51"/>
      <c r="B26" s="51"/>
      <c r="C26" s="273" t="s">
        <v>486</v>
      </c>
      <c r="D26" s="273"/>
      <c r="E26" s="273"/>
      <c r="F26" s="273"/>
      <c r="G26" s="264"/>
      <c r="H26" s="264"/>
      <c r="I26" s="264"/>
      <c r="J26" s="264"/>
      <c r="K26" s="264"/>
      <c r="L26" s="264"/>
      <c r="M26" s="264"/>
      <c r="N26" s="264"/>
      <c r="O26" s="264"/>
      <c r="P26" s="299"/>
    </row>
    <row r="27" spans="1:17" s="12" customFormat="1"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c r="Q28" s="12"/>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c r="Q29" s="12"/>
    </row>
    <row r="30" spans="1:17" x14ac:dyDescent="0.25">
      <c r="A30" s="51"/>
      <c r="B30" s="51"/>
      <c r="C30" s="273" t="s">
        <v>409</v>
      </c>
      <c r="D30" s="273"/>
      <c r="E30" s="273"/>
      <c r="F30" s="273"/>
      <c r="G30" s="332">
        <f xml:space="preserve"> SUM(G7,G19,G23)</f>
        <v>9.9500000000000011</v>
      </c>
      <c r="H30" s="332">
        <f xml:space="preserve"> SUM(H7,H19,H23)</f>
        <v>18.579999999999998</v>
      </c>
      <c r="I30" s="332">
        <f xml:space="preserve"> SUM(I7,I19,I23)</f>
        <v>18.600000000000001</v>
      </c>
      <c r="J30" s="332">
        <f xml:space="preserve"> SUM(J7,J19,J23)</f>
        <v>18.54</v>
      </c>
      <c r="K30" s="332">
        <f xml:space="preserve"> SUM(K7,K19,K23)</f>
        <v>16.409999999999997</v>
      </c>
      <c r="L30" s="310"/>
      <c r="M30" s="310"/>
      <c r="N30" s="310"/>
      <c r="O30" s="310"/>
      <c r="P30" s="310"/>
      <c r="Q30" s="12"/>
    </row>
    <row r="31" spans="1:17" x14ac:dyDescent="0.25">
      <c r="A31" s="51"/>
      <c r="B31" s="51"/>
      <c r="C31" s="51"/>
      <c r="D31" s="51"/>
      <c r="E31" s="51"/>
      <c r="F31" s="51"/>
      <c r="G31" s="51"/>
      <c r="H31" s="51"/>
      <c r="I31" s="51"/>
      <c r="J31" s="51"/>
      <c r="K31" s="51"/>
      <c r="L31" s="51"/>
      <c r="M31" s="51"/>
      <c r="N31" s="51"/>
      <c r="O31" s="51"/>
      <c r="P31" s="51"/>
      <c r="Q31" s="12"/>
    </row>
    <row r="32" spans="1:17" x14ac:dyDescent="0.25">
      <c r="A32" s="51"/>
      <c r="B32" s="51"/>
      <c r="C32" s="51"/>
      <c r="D32" s="51"/>
      <c r="E32" s="51"/>
      <c r="F32" s="51"/>
      <c r="G32" s="51"/>
      <c r="H32" s="51"/>
      <c r="I32" s="51"/>
      <c r="J32" s="51"/>
      <c r="K32" s="51"/>
      <c r="L32" s="51"/>
      <c r="M32" s="51"/>
      <c r="N32" s="51"/>
      <c r="O32" s="51"/>
      <c r="P32" s="51"/>
      <c r="Q32" s="12"/>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51">
        <v>6.2</v>
      </c>
      <c r="F34" s="51">
        <f>SUM(G34:P34)</f>
        <v>6.1999999999999993</v>
      </c>
      <c r="G34" s="51">
        <v>0</v>
      </c>
      <c r="H34" s="51">
        <v>1.45</v>
      </c>
      <c r="I34" s="51">
        <v>0.95</v>
      </c>
      <c r="J34" s="51">
        <v>1.2</v>
      </c>
      <c r="K34" s="51">
        <v>1.3</v>
      </c>
      <c r="L34" s="186">
        <v>1.3</v>
      </c>
      <c r="M34" s="51"/>
      <c r="N34" s="51"/>
      <c r="O34" s="51"/>
      <c r="P34" s="51"/>
      <c r="Q34" s="51">
        <f>E34-G34-H34-I34-J34-K34</f>
        <v>1.2999999999999996</v>
      </c>
    </row>
    <row r="35" spans="1:17" x14ac:dyDescent="0.25">
      <c r="A35" s="51"/>
      <c r="B35" s="51"/>
      <c r="C35" s="165" t="s">
        <v>423</v>
      </c>
      <c r="D35" s="309" t="s">
        <v>420</v>
      </c>
      <c r="E35" s="308"/>
      <c r="F35" s="308">
        <f t="shared" ref="F35:F98" si="3">SUM(G35:P35)</f>
        <v>5.12</v>
      </c>
      <c r="G35" s="308">
        <v>0</v>
      </c>
      <c r="H35" s="308">
        <v>1.67</v>
      </c>
      <c r="I35" s="308">
        <v>0.95</v>
      </c>
      <c r="J35" s="308">
        <v>1.2</v>
      </c>
      <c r="K35" s="308">
        <v>1.3</v>
      </c>
      <c r="L35" s="186"/>
      <c r="M35" s="308"/>
      <c r="N35" s="308"/>
      <c r="O35" s="308"/>
      <c r="P35" s="308"/>
      <c r="Q35" s="51"/>
    </row>
    <row r="36" spans="1:17" ht="41.4" x14ac:dyDescent="0.25">
      <c r="A36" s="51"/>
      <c r="B36" s="51"/>
      <c r="C36" s="165" t="s">
        <v>424</v>
      </c>
      <c r="D36" s="293" t="s">
        <v>421</v>
      </c>
      <c r="E36" s="51">
        <v>3.9</v>
      </c>
      <c r="F36" s="51">
        <f t="shared" si="3"/>
        <v>0</v>
      </c>
      <c r="G36" s="51"/>
      <c r="H36" s="51"/>
      <c r="I36" s="51"/>
      <c r="J36" s="51"/>
      <c r="K36" s="51"/>
      <c r="L36" s="186"/>
      <c r="M36" s="51"/>
      <c r="N36" s="51"/>
      <c r="O36" s="51"/>
      <c r="P36" s="51"/>
      <c r="Q36" s="51">
        <f>E36-G36-H36-I36</f>
        <v>3.9</v>
      </c>
    </row>
    <row r="37" spans="1:17" x14ac:dyDescent="0.25">
      <c r="A37" s="51"/>
      <c r="B37" s="51"/>
      <c r="C37" s="51"/>
      <c r="D37" s="309" t="s">
        <v>422</v>
      </c>
      <c r="E37" s="51"/>
      <c r="F37" s="308">
        <f t="shared" si="3"/>
        <v>0</v>
      </c>
      <c r="G37" s="308"/>
      <c r="H37" s="308"/>
      <c r="I37" s="308"/>
      <c r="J37" s="308"/>
      <c r="K37" s="308"/>
      <c r="L37" s="186"/>
      <c r="M37" s="308"/>
      <c r="N37" s="308"/>
      <c r="O37" s="308"/>
      <c r="P37" s="308"/>
      <c r="Q37" s="51"/>
    </row>
    <row r="38" spans="1:17" x14ac:dyDescent="0.25">
      <c r="A38" s="51">
        <v>2</v>
      </c>
      <c r="B38" s="51" t="s">
        <v>3</v>
      </c>
      <c r="C38" s="51" t="s">
        <v>128</v>
      </c>
      <c r="D38" s="293" t="s">
        <v>419</v>
      </c>
      <c r="E38" s="51">
        <v>4.5</v>
      </c>
      <c r="F38" s="51">
        <f t="shared" si="3"/>
        <v>4.5000000000000009</v>
      </c>
      <c r="G38" s="51">
        <v>0</v>
      </c>
      <c r="H38" s="51">
        <v>1.3</v>
      </c>
      <c r="I38" s="51">
        <v>1.4</v>
      </c>
      <c r="J38" s="51">
        <v>1.6</v>
      </c>
      <c r="K38" s="51">
        <v>0.2</v>
      </c>
      <c r="L38" s="186"/>
      <c r="M38" s="51"/>
      <c r="N38" s="51"/>
      <c r="O38" s="51"/>
      <c r="P38" s="51"/>
      <c r="Q38" s="51">
        <f>E38-G38-H38-I38-J38-K38</f>
        <v>0</v>
      </c>
    </row>
    <row r="39" spans="1:17" x14ac:dyDescent="0.25">
      <c r="A39" s="51"/>
      <c r="B39" s="51"/>
      <c r="C39" s="51" t="s">
        <v>425</v>
      </c>
      <c r="D39" s="309" t="s">
        <v>420</v>
      </c>
      <c r="E39" s="51"/>
      <c r="F39" s="308">
        <f t="shared" si="3"/>
        <v>2.71</v>
      </c>
      <c r="G39" s="308">
        <v>0</v>
      </c>
      <c r="H39" s="308">
        <v>0.61</v>
      </c>
      <c r="I39" s="308">
        <v>1.4</v>
      </c>
      <c r="J39" s="308">
        <v>0.5</v>
      </c>
      <c r="K39" s="308">
        <v>0.2</v>
      </c>
      <c r="L39" s="186"/>
      <c r="M39" s="308"/>
      <c r="N39" s="308"/>
      <c r="O39" s="308"/>
      <c r="P39" s="308"/>
      <c r="Q39" s="51"/>
    </row>
    <row r="40" spans="1:17" x14ac:dyDescent="0.25">
      <c r="A40" s="51"/>
      <c r="B40" s="51"/>
      <c r="C40" s="51"/>
      <c r="D40" s="293" t="s">
        <v>421</v>
      </c>
      <c r="E40" s="51">
        <v>4</v>
      </c>
      <c r="F40" s="51">
        <f t="shared" si="3"/>
        <v>4</v>
      </c>
      <c r="G40" s="51"/>
      <c r="H40" s="51"/>
      <c r="I40" s="51"/>
      <c r="J40" s="51"/>
      <c r="K40" s="51"/>
      <c r="L40" s="186">
        <v>1</v>
      </c>
      <c r="M40" s="51">
        <v>1</v>
      </c>
      <c r="N40" s="51">
        <v>1</v>
      </c>
      <c r="O40" s="51">
        <v>1</v>
      </c>
      <c r="P40" s="51">
        <v>0</v>
      </c>
      <c r="Q40" s="51">
        <f>E40-G40-H40-I40</f>
        <v>4</v>
      </c>
    </row>
    <row r="41" spans="1:17" x14ac:dyDescent="0.25">
      <c r="A41" s="51"/>
      <c r="B41" s="51"/>
      <c r="C41" s="51"/>
      <c r="D41" s="309" t="s">
        <v>422</v>
      </c>
      <c r="E41" s="51"/>
      <c r="F41" s="308">
        <f t="shared" si="3"/>
        <v>0</v>
      </c>
      <c r="G41" s="308"/>
      <c r="H41" s="308"/>
      <c r="I41" s="308"/>
      <c r="J41" s="308"/>
      <c r="K41" s="308"/>
      <c r="L41" s="186"/>
      <c r="M41" s="308"/>
      <c r="N41" s="308"/>
      <c r="O41" s="308"/>
      <c r="P41" s="308"/>
      <c r="Q41" s="51"/>
    </row>
    <row r="42" spans="1:17" x14ac:dyDescent="0.25">
      <c r="A42" s="51">
        <v>3</v>
      </c>
      <c r="B42" s="51" t="s">
        <v>5</v>
      </c>
      <c r="C42" s="51" t="s">
        <v>129</v>
      </c>
      <c r="D42" s="293" t="s">
        <v>419</v>
      </c>
      <c r="E42" s="336">
        <v>4</v>
      </c>
      <c r="F42" s="51">
        <f t="shared" si="3"/>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3"/>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3"/>
        <v>4</v>
      </c>
      <c r="G44" s="51"/>
      <c r="H44" s="51"/>
      <c r="I44" s="51"/>
      <c r="J44" s="51"/>
      <c r="K44" s="51"/>
      <c r="L44" s="186">
        <v>1</v>
      </c>
      <c r="M44" s="51">
        <v>1</v>
      </c>
      <c r="N44" s="51">
        <v>1</v>
      </c>
      <c r="O44" s="51">
        <v>1</v>
      </c>
      <c r="P44" s="51">
        <v>0</v>
      </c>
      <c r="Q44" s="51">
        <f>E44-G44-H44-I44</f>
        <v>4</v>
      </c>
    </row>
    <row r="45" spans="1:17" x14ac:dyDescent="0.25">
      <c r="A45" s="51"/>
      <c r="B45" s="51"/>
      <c r="C45" s="51"/>
      <c r="D45" s="293" t="s">
        <v>422</v>
      </c>
      <c r="E45" s="51"/>
      <c r="F45" s="308">
        <f t="shared" si="3"/>
        <v>0</v>
      </c>
      <c r="G45" s="308"/>
      <c r="H45" s="308"/>
      <c r="I45" s="308"/>
      <c r="J45" s="308"/>
      <c r="K45" s="308"/>
      <c r="L45" s="186"/>
      <c r="M45" s="308"/>
      <c r="N45" s="308"/>
      <c r="O45" s="308"/>
      <c r="P45" s="308"/>
      <c r="Q45" s="51"/>
    </row>
    <row r="46" spans="1:17" x14ac:dyDescent="0.25">
      <c r="A46" s="51">
        <v>4</v>
      </c>
      <c r="B46" s="51" t="s">
        <v>4</v>
      </c>
      <c r="C46" s="51" t="s">
        <v>130</v>
      </c>
      <c r="D46" s="293" t="s">
        <v>419</v>
      </c>
      <c r="E46" s="51">
        <v>6.4</v>
      </c>
      <c r="F46" s="51">
        <f t="shared" si="3"/>
        <v>6.4</v>
      </c>
      <c r="G46" s="51">
        <v>0.5</v>
      </c>
      <c r="H46" s="51">
        <v>1.6</v>
      </c>
      <c r="I46" s="51">
        <v>1.25</v>
      </c>
      <c r="J46" s="51">
        <v>1.1200000000000001</v>
      </c>
      <c r="K46" s="51">
        <v>1</v>
      </c>
      <c r="L46" s="186">
        <v>0.93</v>
      </c>
      <c r="M46" s="51"/>
      <c r="N46" s="51"/>
      <c r="O46" s="51"/>
      <c r="P46" s="51"/>
      <c r="Q46" s="51">
        <f>E46-G46-H46-I46-J46-K46</f>
        <v>0.9300000000000006</v>
      </c>
    </row>
    <row r="47" spans="1:17" x14ac:dyDescent="0.25">
      <c r="A47" s="51"/>
      <c r="B47" s="51"/>
      <c r="C47" s="51" t="s">
        <v>428</v>
      </c>
      <c r="D47" s="293" t="s">
        <v>420</v>
      </c>
      <c r="E47" s="51"/>
      <c r="F47" s="308">
        <f t="shared" si="3"/>
        <v>4.51</v>
      </c>
      <c r="G47" s="308">
        <v>0.3</v>
      </c>
      <c r="H47" s="308">
        <v>0.84</v>
      </c>
      <c r="I47" s="308">
        <v>1.25</v>
      </c>
      <c r="J47" s="308">
        <v>1.1200000000000001</v>
      </c>
      <c r="K47" s="308">
        <v>1</v>
      </c>
      <c r="L47" s="186"/>
      <c r="M47" s="308"/>
      <c r="N47" s="308"/>
      <c r="O47" s="308"/>
      <c r="P47" s="308"/>
      <c r="Q47" s="51"/>
    </row>
    <row r="48" spans="1:17" x14ac:dyDescent="0.25">
      <c r="A48" s="51"/>
      <c r="B48" s="51"/>
      <c r="C48" s="51" t="s">
        <v>429</v>
      </c>
      <c r="D48" s="293" t="s">
        <v>421</v>
      </c>
      <c r="E48" s="51">
        <v>3</v>
      </c>
      <c r="F48" s="51">
        <f t="shared" si="3"/>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3"/>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3"/>
        <v>3.3</v>
      </c>
      <c r="G50" s="51">
        <v>0.5</v>
      </c>
      <c r="H50" s="51">
        <v>0.5</v>
      </c>
      <c r="I50" s="51">
        <v>0.5</v>
      </c>
      <c r="J50" s="51">
        <v>0.8</v>
      </c>
      <c r="K50" s="51">
        <v>0.7</v>
      </c>
      <c r="L50" s="186">
        <v>0.3</v>
      </c>
      <c r="M50" s="51"/>
      <c r="N50" s="51"/>
      <c r="O50" s="51"/>
      <c r="P50" s="51"/>
      <c r="Q50" s="308">
        <f>E50-G50-H50-I50-J50-K50</f>
        <v>0.29999999999999982</v>
      </c>
    </row>
    <row r="51" spans="1:17" x14ac:dyDescent="0.25">
      <c r="A51" s="51"/>
      <c r="B51" s="51"/>
      <c r="C51" s="51" t="s">
        <v>430</v>
      </c>
      <c r="D51" s="293" t="s">
        <v>420</v>
      </c>
      <c r="E51" s="51"/>
      <c r="F51" s="308">
        <f t="shared" si="3"/>
        <v>2.9699999999999998</v>
      </c>
      <c r="G51" s="308">
        <v>0.3</v>
      </c>
      <c r="H51" s="308">
        <v>0.67</v>
      </c>
      <c r="I51" s="308">
        <v>0.5</v>
      </c>
      <c r="J51" s="308">
        <v>0.8</v>
      </c>
      <c r="K51" s="308">
        <v>0.7</v>
      </c>
      <c r="L51" s="186"/>
      <c r="M51" s="308"/>
      <c r="N51" s="308"/>
      <c r="O51" s="308"/>
      <c r="P51" s="308"/>
      <c r="Q51" s="51"/>
    </row>
    <row r="52" spans="1:17" x14ac:dyDescent="0.25">
      <c r="A52" s="51"/>
      <c r="B52" s="51"/>
      <c r="C52" s="51"/>
      <c r="D52" s="293" t="s">
        <v>421</v>
      </c>
      <c r="E52" s="336">
        <v>2.7</v>
      </c>
      <c r="F52" s="51">
        <f t="shared" si="3"/>
        <v>0</v>
      </c>
      <c r="G52" s="51"/>
      <c r="H52" s="51"/>
      <c r="I52" s="51"/>
      <c r="J52" s="51"/>
      <c r="K52" s="51"/>
      <c r="L52" s="186"/>
      <c r="M52" s="51"/>
      <c r="N52" s="51"/>
      <c r="O52" s="51"/>
      <c r="P52" s="51"/>
      <c r="Q52" s="51">
        <f>E52-G52-H52-I52</f>
        <v>2.7</v>
      </c>
    </row>
    <row r="53" spans="1:17" x14ac:dyDescent="0.25">
      <c r="A53" s="51"/>
      <c r="B53" s="51"/>
      <c r="C53" s="51"/>
      <c r="D53" s="293" t="s">
        <v>422</v>
      </c>
      <c r="E53" s="51"/>
      <c r="F53" s="308">
        <f t="shared" si="3"/>
        <v>0</v>
      </c>
      <c r="G53" s="308"/>
      <c r="H53" s="308"/>
      <c r="I53" s="308"/>
      <c r="J53" s="308"/>
      <c r="K53" s="308"/>
      <c r="L53" s="186"/>
      <c r="M53" s="308"/>
      <c r="N53" s="308"/>
      <c r="O53" s="308"/>
      <c r="P53" s="308"/>
      <c r="Q53" s="51"/>
    </row>
    <row r="54" spans="1:17" x14ac:dyDescent="0.25">
      <c r="A54" s="51">
        <v>6</v>
      </c>
      <c r="B54" s="51" t="s">
        <v>11</v>
      </c>
      <c r="C54" s="51" t="s">
        <v>132</v>
      </c>
      <c r="D54" s="293" t="s">
        <v>419</v>
      </c>
      <c r="E54" s="51">
        <v>3.6</v>
      </c>
      <c r="F54" s="51">
        <f t="shared" si="3"/>
        <v>3.6</v>
      </c>
      <c r="G54" s="51">
        <v>0.2</v>
      </c>
      <c r="H54" s="51">
        <v>1</v>
      </c>
      <c r="I54" s="51">
        <v>0.8</v>
      </c>
      <c r="J54" s="51">
        <v>0.8</v>
      </c>
      <c r="K54" s="51">
        <v>0.7</v>
      </c>
      <c r="L54" s="186">
        <v>0.1</v>
      </c>
      <c r="M54" s="51"/>
      <c r="N54" s="51"/>
      <c r="O54" s="51"/>
      <c r="P54" s="51"/>
      <c r="Q54" s="51">
        <f>E54-G54-H54-I54-J54-K54</f>
        <v>9.9999999999999867E-2</v>
      </c>
    </row>
    <row r="55" spans="1:17" x14ac:dyDescent="0.25">
      <c r="A55" s="51"/>
      <c r="B55" s="51"/>
      <c r="C55" s="51" t="s">
        <v>431</v>
      </c>
      <c r="D55" s="293" t="s">
        <v>420</v>
      </c>
      <c r="E55" s="51"/>
      <c r="F55" s="308">
        <f t="shared" si="3"/>
        <v>3.89</v>
      </c>
      <c r="G55" s="308">
        <v>0.3</v>
      </c>
      <c r="H55" s="308">
        <v>0.89</v>
      </c>
      <c r="I55" s="308">
        <v>0.8</v>
      </c>
      <c r="J55" s="308">
        <v>0.8</v>
      </c>
      <c r="K55" s="308">
        <v>1.1000000000000001</v>
      </c>
      <c r="L55" s="186"/>
      <c r="M55" s="308"/>
      <c r="N55" s="308"/>
      <c r="O55" s="308"/>
      <c r="P55" s="308"/>
      <c r="Q55" s="51"/>
    </row>
    <row r="56" spans="1:17" x14ac:dyDescent="0.25">
      <c r="A56" s="51"/>
      <c r="B56" s="51"/>
      <c r="C56" s="51" t="s">
        <v>432</v>
      </c>
      <c r="D56" s="293" t="s">
        <v>421</v>
      </c>
      <c r="E56" s="336">
        <v>3</v>
      </c>
      <c r="F56" s="51">
        <f t="shared" si="3"/>
        <v>0</v>
      </c>
      <c r="G56" s="51"/>
      <c r="H56" s="51"/>
      <c r="I56" s="51"/>
      <c r="J56" s="51"/>
      <c r="K56" s="51"/>
      <c r="L56" s="186"/>
      <c r="M56" s="51"/>
      <c r="N56" s="51"/>
      <c r="O56" s="51"/>
      <c r="P56" s="51"/>
      <c r="Q56" s="51">
        <f>E56-G56-H56-I56</f>
        <v>3</v>
      </c>
    </row>
    <row r="57" spans="1:17" x14ac:dyDescent="0.25">
      <c r="A57" s="51"/>
      <c r="B57" s="51"/>
      <c r="C57" s="51"/>
      <c r="D57" s="293" t="s">
        <v>422</v>
      </c>
      <c r="E57" s="51"/>
      <c r="F57" s="308">
        <f t="shared" si="3"/>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3"/>
        <v>0.7</v>
      </c>
      <c r="G58" s="51">
        <v>0</v>
      </c>
      <c r="H58" s="51">
        <v>0.25</v>
      </c>
      <c r="I58" s="51">
        <v>0</v>
      </c>
      <c r="J58" s="51">
        <v>0.25</v>
      </c>
      <c r="K58" s="336">
        <v>0.1</v>
      </c>
      <c r="L58" s="186">
        <v>0.1</v>
      </c>
      <c r="M58" s="51"/>
      <c r="N58" s="51"/>
      <c r="O58" s="51"/>
      <c r="P58" s="51"/>
      <c r="Q58" s="51">
        <f>E58-G58-H58-I58-J58-K58</f>
        <v>0.4</v>
      </c>
    </row>
    <row r="59" spans="1:17" x14ac:dyDescent="0.25">
      <c r="A59" s="51"/>
      <c r="B59" s="51"/>
      <c r="C59" s="51" t="s">
        <v>433</v>
      </c>
      <c r="D59" s="293" t="s">
        <v>420</v>
      </c>
      <c r="E59" s="308"/>
      <c r="F59" s="308">
        <f t="shared" si="3"/>
        <v>0.1</v>
      </c>
      <c r="G59" s="308">
        <v>0</v>
      </c>
      <c r="H59" s="308">
        <v>0</v>
      </c>
      <c r="I59" s="308">
        <v>0</v>
      </c>
      <c r="J59" s="308">
        <v>0.1</v>
      </c>
      <c r="K59" s="308">
        <v>0</v>
      </c>
      <c r="L59" s="186"/>
      <c r="M59" s="308"/>
      <c r="N59" s="308"/>
      <c r="O59" s="308"/>
      <c r="P59" s="308"/>
      <c r="Q59" s="51"/>
    </row>
    <row r="60" spans="1:17" x14ac:dyDescent="0.25">
      <c r="A60" s="51"/>
      <c r="B60" s="51"/>
      <c r="C60" s="51"/>
      <c r="D60" s="293" t="s">
        <v>421</v>
      </c>
      <c r="E60" s="51">
        <v>0</v>
      </c>
      <c r="F60" s="51">
        <f t="shared" si="3"/>
        <v>0</v>
      </c>
      <c r="G60" s="51"/>
      <c r="H60" s="51"/>
      <c r="I60" s="51"/>
      <c r="J60" s="51"/>
      <c r="K60" s="51"/>
      <c r="L60" s="186"/>
      <c r="M60" s="51"/>
      <c r="N60" s="51"/>
      <c r="O60" s="51"/>
      <c r="P60" s="51"/>
      <c r="Q60" s="51">
        <f>E60-G60-H60-I60</f>
        <v>0</v>
      </c>
    </row>
    <row r="61" spans="1:17" x14ac:dyDescent="0.25">
      <c r="A61" s="51"/>
      <c r="B61" s="51"/>
      <c r="C61" s="51"/>
      <c r="D61" s="293" t="s">
        <v>422</v>
      </c>
      <c r="E61" s="51"/>
      <c r="F61" s="51">
        <f t="shared" si="3"/>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3"/>
        <v>5.5</v>
      </c>
      <c r="G62" s="51">
        <v>0</v>
      </c>
      <c r="H62" s="51">
        <v>1</v>
      </c>
      <c r="I62" s="51">
        <v>1.35</v>
      </c>
      <c r="J62" s="51">
        <v>1.1499999999999999</v>
      </c>
      <c r="K62" s="51">
        <v>1</v>
      </c>
      <c r="L62" s="186">
        <v>1</v>
      </c>
      <c r="M62" s="51"/>
      <c r="N62" s="51"/>
      <c r="O62" s="51"/>
      <c r="P62" s="51"/>
      <c r="Q62" s="51">
        <f>E62-G62-H62-I62-J62-K62</f>
        <v>1</v>
      </c>
    </row>
    <row r="63" spans="1:17" x14ac:dyDescent="0.25">
      <c r="A63" s="51"/>
      <c r="B63" s="51"/>
      <c r="C63" s="51" t="s">
        <v>434</v>
      </c>
      <c r="D63" s="293" t="s">
        <v>420</v>
      </c>
      <c r="E63" s="51"/>
      <c r="F63" s="308">
        <f t="shared" si="3"/>
        <v>3.59</v>
      </c>
      <c r="G63" s="308">
        <v>0</v>
      </c>
      <c r="H63" s="308">
        <v>0.33</v>
      </c>
      <c r="I63" s="308">
        <v>1.1100000000000001</v>
      </c>
      <c r="J63" s="308">
        <v>1.1499999999999999</v>
      </c>
      <c r="K63" s="308">
        <v>1</v>
      </c>
      <c r="L63" s="186"/>
      <c r="M63" s="308"/>
      <c r="N63" s="308"/>
      <c r="O63" s="308"/>
      <c r="P63" s="308"/>
      <c r="Q63" s="51"/>
    </row>
    <row r="64" spans="1:17" x14ac:dyDescent="0.25">
      <c r="A64" s="51"/>
      <c r="B64" s="51"/>
      <c r="C64" s="51" t="s">
        <v>437</v>
      </c>
      <c r="D64" s="293" t="s">
        <v>421</v>
      </c>
      <c r="E64" s="51">
        <v>4</v>
      </c>
      <c r="F64" s="51">
        <f t="shared" si="3"/>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3"/>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3"/>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3"/>
        <v>2</v>
      </c>
      <c r="G68" s="51"/>
      <c r="H68" s="51"/>
      <c r="I68" s="51"/>
      <c r="J68" s="51"/>
      <c r="K68" s="51">
        <v>1</v>
      </c>
      <c r="L68" s="186">
        <v>1</v>
      </c>
      <c r="M68" s="51"/>
      <c r="N68" s="51"/>
      <c r="O68" s="51"/>
      <c r="P68" s="51"/>
      <c r="Q68" s="51">
        <f>E68-G68-H68-I68-J68-K68</f>
        <v>3</v>
      </c>
    </row>
    <row r="69" spans="1:17" x14ac:dyDescent="0.25">
      <c r="A69" s="51"/>
      <c r="B69" s="51"/>
      <c r="C69" s="51"/>
      <c r="D69" s="293" t="s">
        <v>422</v>
      </c>
      <c r="E69" s="51"/>
      <c r="F69" s="308">
        <f t="shared" si="3"/>
        <v>0.7</v>
      </c>
      <c r="G69" s="308"/>
      <c r="H69" s="308"/>
      <c r="I69" s="308"/>
      <c r="J69" s="308"/>
      <c r="K69" s="308">
        <v>0.7</v>
      </c>
      <c r="L69" s="186"/>
      <c r="M69" s="308"/>
      <c r="N69" s="308"/>
      <c r="O69" s="308"/>
      <c r="P69" s="308"/>
      <c r="Q69" s="51"/>
    </row>
    <row r="70" spans="1:17" x14ac:dyDescent="0.25">
      <c r="A70" s="51">
        <v>10</v>
      </c>
      <c r="B70" s="186" t="s">
        <v>64</v>
      </c>
      <c r="C70" s="51" t="s">
        <v>136</v>
      </c>
      <c r="D70" s="293" t="s">
        <v>419</v>
      </c>
      <c r="E70" s="51">
        <v>0</v>
      </c>
      <c r="F70" s="51">
        <f t="shared" si="3"/>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3"/>
        <v>0</v>
      </c>
      <c r="G71" s="51"/>
      <c r="H71" s="51"/>
      <c r="I71" s="51"/>
      <c r="J71" s="51"/>
      <c r="K71" s="51"/>
      <c r="L71" s="186"/>
      <c r="M71" s="51"/>
      <c r="N71" s="51"/>
      <c r="O71" s="51"/>
      <c r="P71" s="51"/>
      <c r="Q71" s="51"/>
    </row>
    <row r="72" spans="1:17" x14ac:dyDescent="0.25">
      <c r="A72" s="51"/>
      <c r="B72" s="51"/>
      <c r="C72" s="51"/>
      <c r="D72" s="293" t="s">
        <v>421</v>
      </c>
      <c r="E72" s="51">
        <v>5</v>
      </c>
      <c r="F72" s="51">
        <f t="shared" si="3"/>
        <v>2.9000000000000004</v>
      </c>
      <c r="G72" s="51">
        <v>0</v>
      </c>
      <c r="H72" s="51">
        <v>0.5</v>
      </c>
      <c r="I72" s="51">
        <v>0.5</v>
      </c>
      <c r="J72" s="51">
        <v>0.5</v>
      </c>
      <c r="K72" s="336">
        <v>0.7</v>
      </c>
      <c r="L72" s="186">
        <v>0.7</v>
      </c>
      <c r="M72" s="51"/>
      <c r="N72" s="51"/>
      <c r="O72" s="51"/>
      <c r="P72" s="51"/>
      <c r="Q72" s="51">
        <f>E72-G72-H72-I72-J72-K72</f>
        <v>2.8</v>
      </c>
    </row>
    <row r="73" spans="1:17" x14ac:dyDescent="0.25">
      <c r="A73" s="51"/>
      <c r="B73" s="51"/>
      <c r="C73" s="51"/>
      <c r="D73" s="293" t="s">
        <v>422</v>
      </c>
      <c r="E73" s="51"/>
      <c r="F73" s="308">
        <f t="shared" si="3"/>
        <v>1.37</v>
      </c>
      <c r="G73" s="308">
        <v>0</v>
      </c>
      <c r="H73" s="308">
        <v>0.44</v>
      </c>
      <c r="I73" s="308">
        <v>0.33</v>
      </c>
      <c r="J73" s="308">
        <v>0.1</v>
      </c>
      <c r="K73" s="308">
        <v>0.5</v>
      </c>
      <c r="L73" s="186"/>
      <c r="M73" s="308"/>
      <c r="N73" s="308"/>
      <c r="O73" s="308"/>
      <c r="P73" s="308"/>
      <c r="Q73" s="51"/>
    </row>
    <row r="74" spans="1:17" x14ac:dyDescent="0.25">
      <c r="A74" s="51">
        <v>11</v>
      </c>
      <c r="B74" s="337" t="s">
        <v>418</v>
      </c>
      <c r="C74" s="51" t="s">
        <v>147</v>
      </c>
      <c r="D74" s="293" t="s">
        <v>419</v>
      </c>
      <c r="E74" s="51">
        <v>2</v>
      </c>
      <c r="F74" s="51">
        <f t="shared" si="3"/>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3"/>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3"/>
        <v>0.5</v>
      </c>
      <c r="G76" s="51"/>
      <c r="H76" s="51"/>
      <c r="I76" s="51"/>
      <c r="J76" s="51"/>
      <c r="K76" s="336">
        <v>0.2</v>
      </c>
      <c r="L76" s="186">
        <v>0.3</v>
      </c>
      <c r="M76" s="51"/>
      <c r="N76" s="51"/>
      <c r="O76" s="51"/>
      <c r="P76" s="51"/>
      <c r="Q76" s="51">
        <f>E76-G76-H76-I76-J76-K76</f>
        <v>1.8</v>
      </c>
    </row>
    <row r="77" spans="1:17" x14ac:dyDescent="0.25">
      <c r="A77" s="51"/>
      <c r="B77" s="51"/>
      <c r="C77" s="51"/>
      <c r="D77" s="293" t="s">
        <v>422</v>
      </c>
      <c r="E77" s="308"/>
      <c r="F77" s="308">
        <f t="shared" si="3"/>
        <v>0.05</v>
      </c>
      <c r="G77" s="308"/>
      <c r="H77" s="308"/>
      <c r="I77" s="308"/>
      <c r="J77" s="308"/>
      <c r="K77" s="308">
        <v>0.05</v>
      </c>
      <c r="L77" s="186"/>
      <c r="M77" s="308"/>
      <c r="N77" s="308"/>
      <c r="O77" s="308"/>
      <c r="P77" s="308"/>
      <c r="Q77" s="51"/>
    </row>
    <row r="78" spans="1:17" x14ac:dyDescent="0.25">
      <c r="A78" s="51">
        <v>12</v>
      </c>
      <c r="B78" s="51" t="s">
        <v>72</v>
      </c>
      <c r="C78" s="51" t="s">
        <v>149</v>
      </c>
      <c r="D78" s="293" t="s">
        <v>419</v>
      </c>
      <c r="E78" s="164">
        <v>0</v>
      </c>
      <c r="F78" s="164">
        <f t="shared" si="3"/>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3"/>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3"/>
        <v>2.1999999999999997</v>
      </c>
      <c r="G80" s="51">
        <v>0</v>
      </c>
      <c r="H80" s="51">
        <v>0.5</v>
      </c>
      <c r="I80" s="51">
        <v>0.4</v>
      </c>
      <c r="J80" s="51">
        <v>0.5</v>
      </c>
      <c r="K80" s="51">
        <v>0.4</v>
      </c>
      <c r="L80" s="186">
        <v>0.4</v>
      </c>
      <c r="M80" s="51"/>
      <c r="N80" s="51"/>
      <c r="O80" s="51"/>
      <c r="P80" s="51"/>
      <c r="Q80" s="51">
        <f>E80-G80-H80-I80-J80-K80</f>
        <v>1.7000000000000002</v>
      </c>
    </row>
    <row r="81" spans="1:17" x14ac:dyDescent="0.25">
      <c r="A81" s="51"/>
      <c r="B81" s="51"/>
      <c r="C81" s="51"/>
      <c r="D81" s="293" t="s">
        <v>422</v>
      </c>
      <c r="E81" s="308"/>
      <c r="F81" s="308">
        <f t="shared" si="3"/>
        <v>1.79</v>
      </c>
      <c r="G81" s="308">
        <v>0</v>
      </c>
      <c r="H81" s="308">
        <v>0.56000000000000005</v>
      </c>
      <c r="I81" s="308">
        <v>0.33</v>
      </c>
      <c r="J81" s="308">
        <v>0.5</v>
      </c>
      <c r="K81" s="308">
        <v>0.4</v>
      </c>
      <c r="L81" s="186"/>
      <c r="M81" s="308"/>
      <c r="N81" s="308"/>
      <c r="O81" s="308"/>
      <c r="P81" s="308"/>
      <c r="Q81" s="51"/>
    </row>
    <row r="82" spans="1:17" x14ac:dyDescent="0.25">
      <c r="A82" s="51">
        <v>13</v>
      </c>
      <c r="B82" s="51" t="s">
        <v>77</v>
      </c>
      <c r="C82" s="51" t="s">
        <v>152</v>
      </c>
      <c r="D82" s="293" t="s">
        <v>419</v>
      </c>
      <c r="E82" s="51">
        <v>0</v>
      </c>
      <c r="F82" s="51">
        <f t="shared" si="3"/>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3"/>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3"/>
        <v>2.8000000000000003</v>
      </c>
      <c r="G84" s="51">
        <v>0</v>
      </c>
      <c r="H84" s="51">
        <v>0.3</v>
      </c>
      <c r="I84" s="51">
        <v>0.5</v>
      </c>
      <c r="J84" s="51">
        <v>0.8</v>
      </c>
      <c r="K84" s="336">
        <v>0.6</v>
      </c>
      <c r="L84" s="186">
        <v>0.6</v>
      </c>
      <c r="M84" s="51"/>
      <c r="N84" s="51"/>
      <c r="O84" s="51"/>
      <c r="P84" s="51"/>
      <c r="Q84" s="51">
        <f>E84-G84-H84-I84-J84-K84</f>
        <v>2.3000000000000003</v>
      </c>
    </row>
    <row r="85" spans="1:17" x14ac:dyDescent="0.25">
      <c r="A85" s="51"/>
      <c r="B85" s="51"/>
      <c r="C85" s="51"/>
      <c r="D85" s="293" t="s">
        <v>422</v>
      </c>
      <c r="E85" s="51"/>
      <c r="F85" s="308">
        <f t="shared" si="3"/>
        <v>1.6800000000000002</v>
      </c>
      <c r="G85" s="308">
        <v>0</v>
      </c>
      <c r="H85" s="308">
        <v>0.31</v>
      </c>
      <c r="I85" s="308">
        <v>0.27</v>
      </c>
      <c r="J85" s="308">
        <v>0.5</v>
      </c>
      <c r="K85" s="308">
        <v>0.6</v>
      </c>
      <c r="L85" s="186"/>
      <c r="M85" s="308"/>
      <c r="N85" s="308"/>
      <c r="O85" s="308"/>
      <c r="P85" s="308"/>
      <c r="Q85" s="51"/>
    </row>
    <row r="86" spans="1:17" x14ac:dyDescent="0.25">
      <c r="A86" s="51">
        <v>14</v>
      </c>
      <c r="B86" s="51" t="s">
        <v>84</v>
      </c>
      <c r="C86" s="51" t="s">
        <v>155</v>
      </c>
      <c r="D86" s="293" t="s">
        <v>419</v>
      </c>
      <c r="E86" s="51">
        <v>0</v>
      </c>
      <c r="F86" s="51">
        <f t="shared" si="3"/>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3"/>
        <v>0</v>
      </c>
      <c r="G87" s="308"/>
      <c r="H87" s="308"/>
      <c r="I87" s="308"/>
      <c r="J87" s="308"/>
      <c r="K87" s="308"/>
      <c r="L87" s="186"/>
      <c r="M87" s="308"/>
      <c r="N87" s="308"/>
      <c r="O87" s="308"/>
      <c r="P87" s="308"/>
      <c r="Q87" s="51"/>
    </row>
    <row r="88" spans="1:17" x14ac:dyDescent="0.25">
      <c r="A88" s="51"/>
      <c r="B88" s="51"/>
      <c r="C88" s="51"/>
      <c r="D88" s="293" t="s">
        <v>421</v>
      </c>
      <c r="E88" s="51">
        <v>1</v>
      </c>
      <c r="F88" s="51">
        <f t="shared" si="3"/>
        <v>0.5</v>
      </c>
      <c r="G88" s="51">
        <v>0</v>
      </c>
      <c r="H88" s="51">
        <v>0.1</v>
      </c>
      <c r="I88" s="51">
        <v>0.1</v>
      </c>
      <c r="J88" s="51">
        <v>0.1</v>
      </c>
      <c r="K88" s="51">
        <v>0.1</v>
      </c>
      <c r="L88" s="186">
        <v>0.1</v>
      </c>
      <c r="M88" s="51"/>
      <c r="N88" s="51"/>
      <c r="O88" s="51"/>
      <c r="P88" s="51"/>
      <c r="Q88" s="51">
        <f>E88-G88-H88-I88-J88-K88</f>
        <v>0.60000000000000009</v>
      </c>
    </row>
    <row r="89" spans="1:17" x14ac:dyDescent="0.25">
      <c r="A89" s="51"/>
      <c r="B89" s="51"/>
      <c r="C89" s="51"/>
      <c r="D89" s="293" t="s">
        <v>422</v>
      </c>
      <c r="E89" s="308"/>
      <c r="F89" s="308">
        <f t="shared" si="3"/>
        <v>0.42000000000000004</v>
      </c>
      <c r="G89" s="308">
        <v>0</v>
      </c>
      <c r="H89" s="308">
        <v>0.11</v>
      </c>
      <c r="I89" s="308">
        <v>0.11</v>
      </c>
      <c r="J89" s="308">
        <v>0.1</v>
      </c>
      <c r="K89" s="308">
        <v>0.1</v>
      </c>
      <c r="L89" s="186"/>
      <c r="M89" s="308"/>
      <c r="N89" s="308"/>
      <c r="O89" s="308"/>
      <c r="P89" s="308"/>
      <c r="Q89" s="51"/>
    </row>
    <row r="90" spans="1:17" x14ac:dyDescent="0.25">
      <c r="A90" s="51">
        <v>15</v>
      </c>
      <c r="B90" s="51" t="s">
        <v>10</v>
      </c>
      <c r="C90" s="51" t="s">
        <v>159</v>
      </c>
      <c r="D90" s="293" t="s">
        <v>419</v>
      </c>
      <c r="E90" s="51">
        <v>3.5</v>
      </c>
      <c r="F90" s="51">
        <f t="shared" si="3"/>
        <v>3.5</v>
      </c>
      <c r="G90" s="51">
        <v>0</v>
      </c>
      <c r="H90" s="51">
        <v>1</v>
      </c>
      <c r="I90" s="51">
        <v>1</v>
      </c>
      <c r="J90" s="51">
        <v>1</v>
      </c>
      <c r="K90" s="51">
        <v>0.5</v>
      </c>
      <c r="L90" s="186"/>
      <c r="M90" s="51"/>
      <c r="N90" s="51"/>
      <c r="O90" s="51"/>
      <c r="P90" s="51"/>
      <c r="Q90" s="51">
        <f>E90-G90-H90-I90-J90-K90</f>
        <v>0</v>
      </c>
    </row>
    <row r="91" spans="1:17" x14ac:dyDescent="0.25">
      <c r="A91" s="51"/>
      <c r="B91" s="51"/>
      <c r="C91" s="51" t="s">
        <v>444</v>
      </c>
      <c r="D91" s="293" t="s">
        <v>420</v>
      </c>
      <c r="E91" s="308"/>
      <c r="F91" s="308">
        <f t="shared" si="3"/>
        <v>2.15</v>
      </c>
      <c r="G91" s="308">
        <v>0</v>
      </c>
      <c r="H91" s="308">
        <v>0.44</v>
      </c>
      <c r="I91" s="308">
        <v>0.55000000000000004</v>
      </c>
      <c r="J91" s="308">
        <v>0.66</v>
      </c>
      <c r="K91" s="308">
        <v>0.5</v>
      </c>
      <c r="L91" s="186"/>
      <c r="M91" s="308"/>
      <c r="N91" s="308"/>
      <c r="O91" s="308"/>
      <c r="P91" s="308"/>
      <c r="Q91" s="51"/>
    </row>
    <row r="92" spans="1:17" x14ac:dyDescent="0.25">
      <c r="A92" s="51"/>
      <c r="B92" s="51"/>
      <c r="C92" s="51" t="s">
        <v>445</v>
      </c>
      <c r="D92" s="293" t="s">
        <v>421</v>
      </c>
      <c r="E92" s="51">
        <v>2</v>
      </c>
      <c r="F92" s="51">
        <f t="shared" si="3"/>
        <v>0.5</v>
      </c>
      <c r="G92" s="51"/>
      <c r="H92" s="51"/>
      <c r="I92" s="51"/>
      <c r="J92" s="51"/>
      <c r="K92" s="51"/>
      <c r="L92" s="186">
        <v>0.5</v>
      </c>
      <c r="M92" s="51"/>
      <c r="N92" s="51"/>
      <c r="O92" s="51"/>
      <c r="P92" s="51"/>
      <c r="Q92" s="51">
        <f>E92-G92-H92-I92</f>
        <v>2</v>
      </c>
    </row>
    <row r="93" spans="1:17" x14ac:dyDescent="0.25">
      <c r="A93" s="51"/>
      <c r="B93" s="51"/>
      <c r="C93" s="51"/>
      <c r="D93" s="293" t="s">
        <v>422</v>
      </c>
      <c r="E93" s="51"/>
      <c r="F93" s="308">
        <f t="shared" si="3"/>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3"/>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3"/>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3"/>
        <v>0</v>
      </c>
      <c r="G96" s="51"/>
      <c r="H96" s="51"/>
      <c r="I96" s="51"/>
      <c r="J96" s="51"/>
      <c r="K96" s="51"/>
      <c r="L96" s="186"/>
      <c r="M96" s="51"/>
      <c r="N96" s="51"/>
      <c r="O96" s="51"/>
      <c r="P96" s="51"/>
      <c r="Q96" s="51">
        <f>E96-G96-H96-I96</f>
        <v>3</v>
      </c>
    </row>
    <row r="97" spans="1:17" x14ac:dyDescent="0.25">
      <c r="A97" s="51"/>
      <c r="B97" s="51"/>
      <c r="C97" s="51"/>
      <c r="D97" s="293" t="s">
        <v>422</v>
      </c>
      <c r="E97" s="51"/>
      <c r="F97" s="308">
        <f t="shared" si="3"/>
        <v>0</v>
      </c>
      <c r="G97" s="308"/>
      <c r="H97" s="308"/>
      <c r="I97" s="308"/>
      <c r="J97" s="308"/>
      <c r="K97" s="308"/>
      <c r="L97" s="186"/>
      <c r="M97" s="308"/>
      <c r="N97" s="308"/>
      <c r="O97" s="308"/>
      <c r="P97" s="308"/>
      <c r="Q97" s="51"/>
    </row>
    <row r="98" spans="1:17" x14ac:dyDescent="0.25">
      <c r="A98" s="51">
        <v>17</v>
      </c>
      <c r="B98" s="186" t="s">
        <v>96</v>
      </c>
      <c r="C98" s="51" t="s">
        <v>161</v>
      </c>
      <c r="D98" s="293" t="s">
        <v>419</v>
      </c>
      <c r="E98" s="336">
        <v>3.3</v>
      </c>
      <c r="F98" s="51">
        <f t="shared" si="3"/>
        <v>3.3</v>
      </c>
      <c r="G98" s="51">
        <v>0</v>
      </c>
      <c r="H98" s="51">
        <v>0.8</v>
      </c>
      <c r="I98" s="51">
        <v>0.8</v>
      </c>
      <c r="J98" s="51">
        <v>0.9</v>
      </c>
      <c r="K98" s="51">
        <v>0.5</v>
      </c>
      <c r="L98" s="186">
        <v>0.3</v>
      </c>
      <c r="M98" s="51"/>
      <c r="N98" s="51"/>
      <c r="O98" s="51"/>
      <c r="P98" s="51"/>
      <c r="Q98" s="51">
        <f>E98-G98-H98-I98-J98-K98</f>
        <v>0.29999999999999993</v>
      </c>
    </row>
    <row r="99" spans="1:17" x14ac:dyDescent="0.25">
      <c r="A99" s="51"/>
      <c r="B99" s="51"/>
      <c r="C99" s="51" t="s">
        <v>447</v>
      </c>
      <c r="D99" s="293" t="s">
        <v>420</v>
      </c>
      <c r="E99" s="308"/>
      <c r="F99" s="308">
        <f t="shared" ref="F99:F117" si="4">SUM(G99:P99)</f>
        <v>0.97</v>
      </c>
      <c r="G99" s="308">
        <v>0</v>
      </c>
      <c r="H99" s="308">
        <v>0.11</v>
      </c>
      <c r="I99" s="308">
        <v>0.33</v>
      </c>
      <c r="J99" s="308">
        <v>0.33</v>
      </c>
      <c r="K99" s="308">
        <v>0.2</v>
      </c>
      <c r="L99" s="186"/>
      <c r="M99" s="308"/>
      <c r="N99" s="308"/>
      <c r="O99" s="308"/>
      <c r="P99" s="308"/>
      <c r="Q99" s="51"/>
    </row>
    <row r="100" spans="1:17" x14ac:dyDescent="0.25">
      <c r="A100" s="51"/>
      <c r="B100" s="51"/>
      <c r="C100" s="51" t="s">
        <v>448</v>
      </c>
      <c r="D100" s="293" t="s">
        <v>421</v>
      </c>
      <c r="E100" s="336">
        <v>2.2000000000000002</v>
      </c>
      <c r="F100" s="51">
        <f t="shared" si="4"/>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4"/>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4"/>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4"/>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4"/>
        <v>0.7</v>
      </c>
      <c r="G104" s="51"/>
      <c r="H104" s="51"/>
      <c r="I104" s="51"/>
      <c r="J104" s="51"/>
      <c r="K104" s="51">
        <v>0.1</v>
      </c>
      <c r="L104" s="186">
        <v>0.6</v>
      </c>
      <c r="M104" s="51"/>
      <c r="N104" s="51"/>
      <c r="O104" s="51"/>
      <c r="P104" s="51"/>
      <c r="Q104" s="51">
        <f>E104-G104-H104-I104-J104-K104</f>
        <v>1.9</v>
      </c>
    </row>
    <row r="105" spans="1:17" x14ac:dyDescent="0.25">
      <c r="A105" s="51"/>
      <c r="B105" s="51"/>
      <c r="C105" s="51"/>
      <c r="D105" s="293" t="s">
        <v>422</v>
      </c>
      <c r="E105" s="51"/>
      <c r="F105" s="308">
        <f t="shared" si="4"/>
        <v>0.1</v>
      </c>
      <c r="G105" s="308"/>
      <c r="H105" s="308"/>
      <c r="I105" s="308"/>
      <c r="J105" s="308"/>
      <c r="K105" s="308">
        <v>0.1</v>
      </c>
      <c r="L105" s="186"/>
      <c r="M105" s="308"/>
      <c r="N105" s="308"/>
      <c r="O105" s="308"/>
      <c r="P105" s="308"/>
      <c r="Q105" s="51"/>
    </row>
    <row r="106" spans="1:17" x14ac:dyDescent="0.25">
      <c r="A106" s="51">
        <v>19</v>
      </c>
      <c r="B106" s="51" t="s">
        <v>102</v>
      </c>
      <c r="C106" s="51" t="s">
        <v>163</v>
      </c>
      <c r="D106" s="293" t="s">
        <v>419</v>
      </c>
      <c r="E106" s="51">
        <v>2.6</v>
      </c>
      <c r="F106" s="51">
        <f t="shared" si="4"/>
        <v>2.4</v>
      </c>
      <c r="G106" s="51">
        <v>0</v>
      </c>
      <c r="H106" s="51">
        <v>0.8</v>
      </c>
      <c r="I106" s="51">
        <v>0.6</v>
      </c>
      <c r="J106" s="51">
        <v>0.6</v>
      </c>
      <c r="K106" s="51">
        <v>0.4</v>
      </c>
      <c r="L106" s="186"/>
      <c r="M106" s="51"/>
      <c r="N106" s="51"/>
      <c r="O106" s="51"/>
      <c r="P106" s="51"/>
      <c r="Q106" s="51">
        <f>E106-G106-H106-I106-J106-K106</f>
        <v>0.20000000000000018</v>
      </c>
    </row>
    <row r="107" spans="1:17" x14ac:dyDescent="0.25">
      <c r="A107" s="51"/>
      <c r="B107" s="51"/>
      <c r="C107" s="51" t="s">
        <v>450</v>
      </c>
      <c r="D107" s="293" t="s">
        <v>420</v>
      </c>
      <c r="E107" s="308"/>
      <c r="F107" s="308">
        <f t="shared" si="4"/>
        <v>0.49</v>
      </c>
      <c r="G107" s="308">
        <v>0</v>
      </c>
      <c r="H107" s="308">
        <v>0.11</v>
      </c>
      <c r="I107" s="308">
        <v>0.06</v>
      </c>
      <c r="J107" s="308">
        <v>0.26</v>
      </c>
      <c r="K107" s="308">
        <v>0.06</v>
      </c>
      <c r="L107" s="186"/>
      <c r="M107" s="308"/>
      <c r="N107" s="308"/>
      <c r="O107" s="308"/>
      <c r="P107" s="308"/>
      <c r="Q107" s="51"/>
    </row>
    <row r="108" spans="1:17" x14ac:dyDescent="0.25">
      <c r="A108" s="51"/>
      <c r="B108" s="51"/>
      <c r="C108" s="51"/>
      <c r="D108" s="293" t="s">
        <v>421</v>
      </c>
      <c r="E108" s="51">
        <v>2.2000000000000002</v>
      </c>
      <c r="F108" s="51">
        <f t="shared" si="4"/>
        <v>0.2</v>
      </c>
      <c r="G108" s="51"/>
      <c r="H108" s="51"/>
      <c r="I108" s="51"/>
      <c r="J108" s="51"/>
      <c r="K108" s="51"/>
      <c r="L108" s="186">
        <v>0.2</v>
      </c>
      <c r="M108" s="51"/>
      <c r="N108" s="51"/>
      <c r="O108" s="51"/>
      <c r="P108" s="51"/>
      <c r="Q108" s="51">
        <f>E108-G108-H108-I108</f>
        <v>2.2000000000000002</v>
      </c>
    </row>
    <row r="109" spans="1:17" x14ac:dyDescent="0.25">
      <c r="A109" s="51"/>
      <c r="B109" s="51"/>
      <c r="C109" s="51"/>
      <c r="D109" s="293" t="s">
        <v>422</v>
      </c>
      <c r="E109" s="51"/>
      <c r="F109" s="308">
        <f t="shared" si="4"/>
        <v>0</v>
      </c>
      <c r="G109" s="308"/>
      <c r="H109" s="308"/>
      <c r="I109" s="308"/>
      <c r="J109" s="308"/>
      <c r="K109" s="308"/>
      <c r="L109" s="186"/>
      <c r="M109" s="308"/>
      <c r="N109" s="308"/>
      <c r="O109" s="308"/>
      <c r="P109" s="308"/>
      <c r="Q109" s="51"/>
    </row>
    <row r="110" spans="1:17" x14ac:dyDescent="0.25">
      <c r="A110" s="51">
        <v>20</v>
      </c>
      <c r="B110" s="51" t="s">
        <v>109</v>
      </c>
      <c r="C110" s="51" t="s">
        <v>173</v>
      </c>
      <c r="D110" s="293" t="s">
        <v>419</v>
      </c>
      <c r="E110" s="51">
        <v>5</v>
      </c>
      <c r="F110" s="51">
        <f t="shared" si="4"/>
        <v>5</v>
      </c>
      <c r="G110" s="51">
        <v>0.4</v>
      </c>
      <c r="H110" s="51">
        <v>1</v>
      </c>
      <c r="I110" s="51">
        <v>1.3</v>
      </c>
      <c r="J110" s="51">
        <v>1</v>
      </c>
      <c r="K110" s="51">
        <v>0.8</v>
      </c>
      <c r="L110" s="186">
        <v>0.5</v>
      </c>
      <c r="M110" s="51"/>
      <c r="N110" s="51"/>
      <c r="O110" s="51"/>
      <c r="P110" s="51"/>
      <c r="Q110" s="51">
        <f>E110-G110-H110-I110-J110-K110</f>
        <v>0.49999999999999978</v>
      </c>
    </row>
    <row r="111" spans="1:17" x14ac:dyDescent="0.25">
      <c r="A111" s="51"/>
      <c r="B111" s="51"/>
      <c r="C111" s="51" t="s">
        <v>451</v>
      </c>
      <c r="D111" s="293" t="s">
        <v>420</v>
      </c>
      <c r="E111" s="51"/>
      <c r="F111" s="308">
        <f t="shared" si="4"/>
        <v>4.5500000000000007</v>
      </c>
      <c r="G111" s="308">
        <v>0.15</v>
      </c>
      <c r="H111" s="308">
        <v>1</v>
      </c>
      <c r="I111" s="308">
        <v>1.3</v>
      </c>
      <c r="J111" s="308">
        <v>1</v>
      </c>
      <c r="K111" s="308">
        <v>1.1000000000000001</v>
      </c>
      <c r="L111" s="186"/>
      <c r="M111" s="308"/>
      <c r="N111" s="308"/>
      <c r="O111" s="308"/>
      <c r="P111" s="308"/>
      <c r="Q111" s="51"/>
    </row>
    <row r="112" spans="1:17" x14ac:dyDescent="0.25">
      <c r="A112" s="51"/>
      <c r="B112" s="51"/>
      <c r="C112" s="51" t="s">
        <v>452</v>
      </c>
      <c r="D112" s="293" t="s">
        <v>421</v>
      </c>
      <c r="E112" s="51">
        <v>3</v>
      </c>
      <c r="F112" s="51">
        <f t="shared" si="4"/>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4"/>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51">
        <v>4.3</v>
      </c>
      <c r="F114" s="51">
        <f t="shared" si="4"/>
        <v>4.3000000000000007</v>
      </c>
      <c r="G114" s="51">
        <v>0.25</v>
      </c>
      <c r="H114" s="51">
        <v>1.25</v>
      </c>
      <c r="I114" s="51">
        <v>1.5</v>
      </c>
      <c r="J114" s="51">
        <v>0.65</v>
      </c>
      <c r="K114" s="51">
        <v>0.5</v>
      </c>
      <c r="L114" s="186">
        <v>0.15</v>
      </c>
      <c r="M114" s="51"/>
      <c r="N114" s="51"/>
      <c r="O114" s="51"/>
      <c r="P114" s="51"/>
      <c r="Q114" s="51">
        <f>E114-G114-H114-I114-J114-K114</f>
        <v>0.1499999999999998</v>
      </c>
    </row>
    <row r="115" spans="1:17" x14ac:dyDescent="0.25">
      <c r="A115" s="51"/>
      <c r="B115" s="51"/>
      <c r="C115" s="51" t="s">
        <v>453</v>
      </c>
      <c r="D115" s="293" t="s">
        <v>420</v>
      </c>
      <c r="E115" s="51"/>
      <c r="F115" s="308">
        <f t="shared" si="4"/>
        <v>2.86</v>
      </c>
      <c r="G115" s="308">
        <v>0.1</v>
      </c>
      <c r="H115" s="308">
        <v>0.11</v>
      </c>
      <c r="I115" s="308">
        <v>1.5</v>
      </c>
      <c r="J115" s="308">
        <v>0.65</v>
      </c>
      <c r="K115" s="308">
        <v>0.5</v>
      </c>
      <c r="L115" s="186"/>
      <c r="M115" s="308"/>
      <c r="N115" s="308"/>
      <c r="O115" s="308"/>
      <c r="P115" s="308"/>
      <c r="Q115" s="51"/>
    </row>
    <row r="116" spans="1:17" x14ac:dyDescent="0.25">
      <c r="A116" s="51"/>
      <c r="B116" s="51"/>
      <c r="C116" s="51"/>
      <c r="D116" s="293" t="s">
        <v>421</v>
      </c>
      <c r="E116" s="51">
        <v>1.7</v>
      </c>
      <c r="F116" s="51">
        <f t="shared" si="4"/>
        <v>0</v>
      </c>
      <c r="G116" s="51"/>
      <c r="H116" s="51"/>
      <c r="I116" s="51"/>
      <c r="J116" s="51"/>
      <c r="K116" s="51"/>
      <c r="L116" s="186"/>
      <c r="M116" s="51"/>
      <c r="N116" s="51"/>
      <c r="O116" s="51"/>
      <c r="P116" s="51"/>
      <c r="Q116" s="51">
        <f>E116-G116-H116-I116</f>
        <v>1.7</v>
      </c>
    </row>
    <row r="117" spans="1:17" x14ac:dyDescent="0.25">
      <c r="A117" s="51"/>
      <c r="B117" s="51"/>
      <c r="C117" s="51"/>
      <c r="D117" s="293" t="s">
        <v>422</v>
      </c>
      <c r="E117" s="51"/>
      <c r="F117" s="308">
        <f t="shared" si="4"/>
        <v>0</v>
      </c>
      <c r="G117" s="308"/>
      <c r="H117" s="308"/>
      <c r="I117" s="308"/>
      <c r="J117" s="308"/>
      <c r="K117" s="308"/>
      <c r="L117" s="186"/>
      <c r="M117" s="308"/>
      <c r="N117" s="308"/>
      <c r="O117" s="308"/>
      <c r="P117" s="308"/>
      <c r="Q117" s="51"/>
    </row>
    <row r="118" spans="1:17" x14ac:dyDescent="0.25">
      <c r="A118" s="12">
        <v>22</v>
      </c>
      <c r="B118" s="12" t="s">
        <v>493</v>
      </c>
      <c r="C118" s="12" t="s">
        <v>494</v>
      </c>
      <c r="D118" s="293" t="s">
        <v>419</v>
      </c>
      <c r="E118" s="51">
        <v>0</v>
      </c>
      <c r="F118" s="51"/>
      <c r="G118" s="51"/>
      <c r="H118" s="51"/>
      <c r="I118" s="51"/>
      <c r="J118" s="51"/>
      <c r="K118" s="51"/>
      <c r="L118" s="186"/>
      <c r="M118" s="51"/>
      <c r="N118" s="51"/>
      <c r="O118" s="51"/>
      <c r="P118" s="51"/>
      <c r="Q118" s="12"/>
    </row>
    <row r="119" spans="1:17" x14ac:dyDescent="0.25">
      <c r="A119" s="324"/>
      <c r="B119" s="324"/>
      <c r="C119" s="321"/>
      <c r="D119" s="293" t="s">
        <v>420</v>
      </c>
      <c r="E119" s="51"/>
      <c r="F119" s="51"/>
      <c r="G119" s="51"/>
      <c r="H119" s="51"/>
      <c r="I119" s="51"/>
      <c r="J119" s="51"/>
      <c r="K119" s="51"/>
      <c r="L119" s="186"/>
      <c r="M119" s="51"/>
      <c r="N119" s="51"/>
      <c r="O119" s="51"/>
      <c r="P119" s="51"/>
      <c r="Q119" s="12"/>
    </row>
    <row r="120" spans="1:17" s="12" customFormat="1" x14ac:dyDescent="0.25">
      <c r="A120" s="324"/>
      <c r="B120" s="324"/>
      <c r="C120" s="321"/>
      <c r="D120" s="293" t="s">
        <v>421</v>
      </c>
      <c r="E120" s="51">
        <v>1.5</v>
      </c>
      <c r="F120" s="51"/>
      <c r="G120" s="51"/>
      <c r="H120" s="51"/>
      <c r="I120" s="51"/>
      <c r="J120" s="51"/>
      <c r="K120" s="51"/>
      <c r="L120" s="186">
        <v>1.5</v>
      </c>
      <c r="M120" s="51"/>
      <c r="N120" s="51"/>
      <c r="O120" s="51"/>
      <c r="P120" s="51"/>
    </row>
    <row r="121" spans="1:17" s="12" customFormat="1" x14ac:dyDescent="0.25">
      <c r="A121" s="324"/>
      <c r="B121" s="324"/>
      <c r="C121" s="321"/>
      <c r="D121" s="293" t="s">
        <v>422</v>
      </c>
      <c r="E121" s="51"/>
      <c r="F121" s="51"/>
      <c r="G121" s="51"/>
      <c r="H121" s="51"/>
      <c r="I121" s="51"/>
      <c r="J121" s="51"/>
      <c r="K121" s="51"/>
      <c r="L121" s="51"/>
      <c r="M121" s="51"/>
      <c r="N121" s="51"/>
      <c r="O121" s="51"/>
      <c r="P121" s="51"/>
    </row>
    <row r="122" spans="1:17" s="12" customFormat="1" x14ac:dyDescent="0.25">
      <c r="A122" s="324"/>
      <c r="B122" s="324"/>
      <c r="C122" s="321"/>
      <c r="D122" s="51"/>
      <c r="E122" s="51"/>
      <c r="F122" s="51"/>
      <c r="G122" s="51"/>
      <c r="H122" s="51"/>
      <c r="I122" s="51"/>
      <c r="J122" s="51"/>
      <c r="K122" s="51"/>
      <c r="L122" s="51"/>
      <c r="M122" s="51"/>
      <c r="N122" s="51"/>
      <c r="O122" s="51"/>
      <c r="P122" s="51"/>
    </row>
    <row r="123" spans="1:17" s="12" customFormat="1"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51"/>
      <c r="E124" s="323" t="s">
        <v>460</v>
      </c>
      <c r="F124" s="323" t="s">
        <v>461</v>
      </c>
      <c r="G124" s="323"/>
      <c r="H124" s="51"/>
      <c r="I124" s="51"/>
      <c r="J124" s="51"/>
      <c r="K124" s="51"/>
      <c r="L124" s="51"/>
      <c r="M124" s="51"/>
      <c r="N124" s="51"/>
      <c r="O124" s="51"/>
      <c r="P124" s="51"/>
      <c r="Q124" s="12"/>
    </row>
    <row r="125" spans="1:17" x14ac:dyDescent="0.25">
      <c r="A125" s="51"/>
      <c r="B125" s="51"/>
      <c r="C125" s="311" t="s">
        <v>457</v>
      </c>
      <c r="D125" s="51"/>
      <c r="E125" s="51">
        <f>SUM(E34,E38,E42,E46,E50,E54,E58,E62,E66,E70,E74,E78,E82,E86,E90,E94,E98,E102,E106,E110,E114)</f>
        <v>62.3</v>
      </c>
      <c r="F125" s="51">
        <f>SUM(F35,F39,F43,F47,F51,F55,F63,F67,F71,F75,F79,F83,F87,F91,F95,F99,F103,F107,F111,F115)</f>
        <v>39.769999999999996</v>
      </c>
      <c r="G125" s="51">
        <f>SUM(G35,G39,G43,G47,G51,G55,G63,G67,G71,G75,G79,G83,G87,G91,G95,G99,G103,G107,G111,G115)</f>
        <v>1.6500000000000001</v>
      </c>
      <c r="H125" s="51">
        <f t="shared" ref="H125:P125" si="5">SUM(H35,H39,H43,H47,H51,H55,H59,H63,H67,H71,H75,H79,H83,H87,H91,H95,H99,H103,H107,H111,H115)</f>
        <v>8.36</v>
      </c>
      <c r="I125" s="51">
        <f t="shared" si="5"/>
        <v>11.860000000000001</v>
      </c>
      <c r="J125" s="51">
        <f t="shared" si="5"/>
        <v>9.84</v>
      </c>
      <c r="K125" s="51">
        <f t="shared" si="5"/>
        <v>8.1599999999999984</v>
      </c>
      <c r="L125" s="51">
        <f t="shared" si="5"/>
        <v>0</v>
      </c>
      <c r="M125" s="51">
        <f t="shared" si="5"/>
        <v>0</v>
      </c>
      <c r="N125" s="51">
        <f t="shared" si="5"/>
        <v>0</v>
      </c>
      <c r="O125" s="51">
        <f t="shared" si="5"/>
        <v>0</v>
      </c>
      <c r="P125" s="51">
        <f t="shared" si="5"/>
        <v>0</v>
      </c>
      <c r="Q125" s="12"/>
    </row>
    <row r="126" spans="1:17" x14ac:dyDescent="0.25">
      <c r="A126" s="51"/>
      <c r="B126" s="51"/>
      <c r="C126" s="311" t="s">
        <v>458</v>
      </c>
      <c r="D126" s="51"/>
      <c r="E126" s="51">
        <f>SUM(E36,E40,E44,E48,E52,E56,E60,E64,E68,E72,E76,E80,E84,E88,E92,E96,E100,E104,E108,E112,E116)</f>
        <v>60.70000000000001</v>
      </c>
      <c r="F126" s="51">
        <f t="shared" ref="F126:P126" si="6">SUM(F37,F41,F45,F49,F53,F57,F61,F65,F69,F73,F77,F81,F85,F89,F93,F97,F101,F105,F109,F113,F117)</f>
        <v>6.1099999999999994</v>
      </c>
      <c r="G126" s="51">
        <f t="shared" si="6"/>
        <v>0</v>
      </c>
      <c r="H126" s="51">
        <f t="shared" si="6"/>
        <v>1.4200000000000002</v>
      </c>
      <c r="I126" s="51">
        <f t="shared" si="6"/>
        <v>1.04</v>
      </c>
      <c r="J126" s="51">
        <f t="shared" si="6"/>
        <v>1.2000000000000002</v>
      </c>
      <c r="K126" s="51">
        <f t="shared" si="6"/>
        <v>2.4500000000000002</v>
      </c>
      <c r="L126" s="51">
        <f t="shared" si="6"/>
        <v>0</v>
      </c>
      <c r="M126" s="51">
        <f t="shared" si="6"/>
        <v>0</v>
      </c>
      <c r="N126" s="51">
        <f t="shared" si="6"/>
        <v>0</v>
      </c>
      <c r="O126" s="51">
        <f t="shared" si="6"/>
        <v>0</v>
      </c>
      <c r="P126" s="51">
        <f t="shared" si="6"/>
        <v>0</v>
      </c>
      <c r="Q126" s="12"/>
    </row>
    <row r="127" spans="1:17" x14ac:dyDescent="0.25">
      <c r="A127" s="51"/>
      <c r="B127" s="51"/>
      <c r="C127" s="311" t="s">
        <v>459</v>
      </c>
      <c r="D127" s="51"/>
      <c r="E127" s="51">
        <f>E125+E126</f>
        <v>123</v>
      </c>
      <c r="F127" s="51">
        <f>F125+F126</f>
        <v>45.879999999999995</v>
      </c>
      <c r="G127" s="51">
        <f t="shared" ref="G127:P127" si="7">G125+G126</f>
        <v>1.6500000000000001</v>
      </c>
      <c r="H127" s="51">
        <f t="shared" si="7"/>
        <v>9.7799999999999994</v>
      </c>
      <c r="I127" s="51">
        <f t="shared" si="7"/>
        <v>12.900000000000002</v>
      </c>
      <c r="J127" s="51">
        <f t="shared" si="7"/>
        <v>11.04</v>
      </c>
      <c r="K127" s="51">
        <f t="shared" si="7"/>
        <v>10.61</v>
      </c>
      <c r="L127" s="51">
        <f t="shared" si="7"/>
        <v>0</v>
      </c>
      <c r="M127" s="51">
        <f t="shared" si="7"/>
        <v>0</v>
      </c>
      <c r="N127" s="51">
        <f t="shared" si="7"/>
        <v>0</v>
      </c>
      <c r="O127" s="51">
        <f t="shared" si="7"/>
        <v>0</v>
      </c>
      <c r="P127" s="51">
        <f t="shared" si="7"/>
        <v>0</v>
      </c>
      <c r="Q127" s="12"/>
    </row>
    <row r="128" spans="1:17" x14ac:dyDescent="0.25">
      <c r="A128" s="12"/>
      <c r="B128" s="12"/>
      <c r="C128" s="12"/>
      <c r="D128" s="12"/>
      <c r="E128" s="12"/>
      <c r="F128" s="12"/>
      <c r="G128" s="12"/>
      <c r="H128" s="12"/>
      <c r="I128" s="12"/>
      <c r="J128" s="12"/>
      <c r="K128" s="12"/>
      <c r="L128" s="12"/>
      <c r="M128" s="12"/>
      <c r="N128" s="12"/>
      <c r="O128" s="12"/>
      <c r="P128" s="12"/>
      <c r="Q128" s="12"/>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12"/>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12"/>
    </row>
    <row r="131" spans="1:17" x14ac:dyDescent="0.25">
      <c r="A131" s="51">
        <v>2</v>
      </c>
      <c r="B131" s="51" t="s">
        <v>3</v>
      </c>
      <c r="C131" s="51" t="s">
        <v>128</v>
      </c>
      <c r="D131" s="51"/>
      <c r="E131" s="51"/>
      <c r="F131" s="51"/>
      <c r="G131" s="51"/>
      <c r="H131" s="51"/>
      <c r="I131" s="51">
        <v>0.33</v>
      </c>
      <c r="J131" s="51"/>
      <c r="K131" s="51"/>
      <c r="L131" s="51"/>
      <c r="M131" s="51"/>
      <c r="N131" s="51"/>
      <c r="O131" s="51"/>
      <c r="P131" s="51"/>
      <c r="Q131" s="12"/>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12"/>
    </row>
    <row r="133" spans="1:17" x14ac:dyDescent="0.25">
      <c r="A133" s="51">
        <v>4</v>
      </c>
      <c r="B133" s="51" t="s">
        <v>4</v>
      </c>
      <c r="C133" s="51" t="s">
        <v>130</v>
      </c>
      <c r="D133" s="51"/>
      <c r="E133" s="51"/>
      <c r="F133" s="51"/>
      <c r="G133" s="51"/>
      <c r="H133" s="51"/>
      <c r="I133" s="51">
        <v>1</v>
      </c>
      <c r="J133" s="51"/>
      <c r="K133" s="51"/>
      <c r="L133" s="51"/>
      <c r="M133" s="51"/>
      <c r="N133" s="51"/>
      <c r="O133" s="51"/>
      <c r="P133" s="51"/>
      <c r="Q133" s="12"/>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12"/>
    </row>
    <row r="135" spans="1:17" x14ac:dyDescent="0.25">
      <c r="A135" s="51">
        <v>6</v>
      </c>
      <c r="B135" s="51" t="s">
        <v>11</v>
      </c>
      <c r="C135" s="51" t="s">
        <v>132</v>
      </c>
      <c r="D135" s="51"/>
      <c r="E135" s="51"/>
      <c r="F135" s="51"/>
      <c r="G135" s="51"/>
      <c r="H135" s="51">
        <v>1.1000000000000001</v>
      </c>
      <c r="I135" s="51">
        <v>1.66</v>
      </c>
      <c r="J135" s="51">
        <v>1</v>
      </c>
      <c r="K135" s="51">
        <v>1.5</v>
      </c>
      <c r="L135" s="51"/>
      <c r="M135" s="51"/>
      <c r="N135" s="51"/>
      <c r="O135" s="51"/>
      <c r="P135" s="51"/>
      <c r="Q135" s="12"/>
    </row>
    <row r="136" spans="1:17" x14ac:dyDescent="0.25">
      <c r="A136" s="51">
        <v>7</v>
      </c>
      <c r="B136" s="51" t="s">
        <v>8</v>
      </c>
      <c r="C136" s="51" t="s">
        <v>133</v>
      </c>
      <c r="D136" s="51"/>
      <c r="E136" s="51"/>
      <c r="F136" s="51"/>
      <c r="G136" s="51"/>
      <c r="H136" s="51"/>
      <c r="I136" s="51"/>
      <c r="J136" s="51"/>
      <c r="K136" s="51"/>
      <c r="L136" s="51"/>
      <c r="M136" s="51"/>
      <c r="N136" s="51"/>
      <c r="O136" s="51"/>
      <c r="P136" s="51"/>
      <c r="Q136" s="12"/>
    </row>
    <row r="137" spans="1:17" x14ac:dyDescent="0.25">
      <c r="A137" s="51">
        <v>8</v>
      </c>
      <c r="B137" s="51" t="s">
        <v>7</v>
      </c>
      <c r="C137" s="51" t="s">
        <v>134</v>
      </c>
      <c r="D137" s="51"/>
      <c r="E137" s="51"/>
      <c r="F137" s="51"/>
      <c r="G137" s="51"/>
      <c r="H137" s="51"/>
      <c r="I137" s="51"/>
      <c r="J137" s="51"/>
      <c r="K137" s="51"/>
      <c r="L137" s="51"/>
      <c r="M137" s="51"/>
      <c r="N137" s="51"/>
      <c r="O137" s="51"/>
      <c r="P137" s="51"/>
      <c r="Q137" s="12"/>
    </row>
    <row r="138" spans="1:17" x14ac:dyDescent="0.25">
      <c r="A138" s="51">
        <v>9</v>
      </c>
      <c r="B138" s="51" t="s">
        <v>9</v>
      </c>
      <c r="C138" s="51" t="s">
        <v>135</v>
      </c>
      <c r="D138" s="51"/>
      <c r="E138" s="51"/>
      <c r="F138" s="51"/>
      <c r="G138" s="51"/>
      <c r="H138" s="51"/>
      <c r="I138" s="51"/>
      <c r="J138" s="51"/>
      <c r="K138" s="51"/>
      <c r="L138" s="51"/>
      <c r="M138" s="51"/>
      <c r="N138" s="51"/>
      <c r="O138" s="51"/>
      <c r="P138" s="51"/>
      <c r="Q138" s="12"/>
    </row>
    <row r="139" spans="1:17" x14ac:dyDescent="0.25">
      <c r="A139" s="51">
        <v>10</v>
      </c>
      <c r="B139" s="51" t="s">
        <v>64</v>
      </c>
      <c r="C139" s="51" t="s">
        <v>136</v>
      </c>
      <c r="D139" s="51"/>
      <c r="E139" s="51"/>
      <c r="F139" s="51"/>
      <c r="G139" s="51"/>
      <c r="H139" s="51"/>
      <c r="I139" s="51"/>
      <c r="J139" s="51"/>
      <c r="K139" s="51"/>
      <c r="L139" s="51"/>
      <c r="M139" s="51"/>
      <c r="N139" s="51"/>
      <c r="O139" s="51"/>
      <c r="P139" s="51"/>
      <c r="Q139" s="12"/>
    </row>
    <row r="140" spans="1:17" x14ac:dyDescent="0.25">
      <c r="A140" s="51">
        <v>11</v>
      </c>
      <c r="B140" s="51" t="s">
        <v>418</v>
      </c>
      <c r="C140" s="51" t="s">
        <v>147</v>
      </c>
      <c r="D140" s="51"/>
      <c r="E140" s="51"/>
      <c r="F140" s="51"/>
      <c r="G140" s="51"/>
      <c r="H140" s="51"/>
      <c r="I140" s="51"/>
      <c r="J140" s="51"/>
      <c r="K140" s="51"/>
      <c r="L140" s="51"/>
      <c r="M140" s="51"/>
      <c r="N140" s="51"/>
      <c r="O140" s="51"/>
      <c r="P140" s="51"/>
      <c r="Q140" s="12"/>
    </row>
    <row r="141" spans="1:17" x14ac:dyDescent="0.25">
      <c r="A141" s="51">
        <v>12</v>
      </c>
      <c r="B141" s="51" t="s">
        <v>72</v>
      </c>
      <c r="C141" s="51" t="s">
        <v>149</v>
      </c>
      <c r="D141" s="51"/>
      <c r="E141" s="51"/>
      <c r="F141" s="51"/>
      <c r="G141" s="51"/>
      <c r="H141" s="51"/>
      <c r="I141" s="51"/>
      <c r="J141" s="51">
        <v>0.3</v>
      </c>
      <c r="K141" s="51"/>
      <c r="L141" s="51"/>
      <c r="M141" s="51"/>
      <c r="N141" s="51"/>
      <c r="O141" s="51"/>
      <c r="P141" s="51"/>
      <c r="Q141" s="12"/>
    </row>
    <row r="142" spans="1:17" x14ac:dyDescent="0.25">
      <c r="A142" s="51">
        <v>13</v>
      </c>
      <c r="B142" s="51" t="s">
        <v>77</v>
      </c>
      <c r="C142" s="51" t="s">
        <v>152</v>
      </c>
      <c r="D142" s="51"/>
      <c r="E142" s="51"/>
      <c r="F142" s="51"/>
      <c r="G142" s="51"/>
      <c r="H142" s="51"/>
      <c r="I142" s="51"/>
      <c r="J142" s="51"/>
      <c r="K142" s="51"/>
      <c r="L142" s="51"/>
      <c r="M142" s="51"/>
      <c r="N142" s="51"/>
      <c r="O142" s="51"/>
      <c r="P142" s="51"/>
      <c r="Q142" s="12"/>
    </row>
    <row r="143" spans="1:17" x14ac:dyDescent="0.25">
      <c r="A143" s="51">
        <v>14</v>
      </c>
      <c r="B143" s="51" t="s">
        <v>84</v>
      </c>
      <c r="C143" s="51" t="s">
        <v>155</v>
      </c>
      <c r="D143" s="51"/>
      <c r="E143" s="51"/>
      <c r="F143" s="51"/>
      <c r="G143" s="51"/>
      <c r="H143" s="51"/>
      <c r="I143" s="51"/>
      <c r="J143" s="51"/>
      <c r="K143" s="51"/>
      <c r="L143" s="51"/>
      <c r="M143" s="51"/>
      <c r="N143" s="51"/>
      <c r="O143" s="51"/>
      <c r="P143" s="51"/>
      <c r="Q143" s="12"/>
    </row>
    <row r="144" spans="1:17" x14ac:dyDescent="0.25">
      <c r="A144" s="51">
        <v>15</v>
      </c>
      <c r="B144" s="51" t="s">
        <v>10</v>
      </c>
      <c r="C144" s="51" t="s">
        <v>159</v>
      </c>
      <c r="D144" s="51"/>
      <c r="E144" s="51"/>
      <c r="F144" s="51"/>
      <c r="G144" s="51"/>
      <c r="H144" s="51"/>
      <c r="I144" s="51"/>
      <c r="J144" s="51"/>
      <c r="K144" s="51"/>
      <c r="L144" s="51"/>
      <c r="M144" s="51"/>
      <c r="N144" s="51"/>
      <c r="O144" s="51"/>
      <c r="P144" s="51"/>
      <c r="Q144" s="12"/>
    </row>
    <row r="145" spans="1:17" x14ac:dyDescent="0.25">
      <c r="A145" s="51">
        <v>16</v>
      </c>
      <c r="B145" s="51" t="s">
        <v>12</v>
      </c>
      <c r="C145" s="51" t="s">
        <v>160</v>
      </c>
      <c r="D145" s="51"/>
      <c r="E145" s="51"/>
      <c r="F145" s="51"/>
      <c r="G145" s="51"/>
      <c r="H145" s="51"/>
      <c r="I145" s="51"/>
      <c r="J145" s="51"/>
      <c r="K145" s="51"/>
      <c r="L145" s="51"/>
      <c r="M145" s="51"/>
      <c r="N145" s="51"/>
      <c r="O145" s="51"/>
      <c r="P145" s="51"/>
      <c r="Q145" s="12"/>
    </row>
    <row r="146" spans="1:17" x14ac:dyDescent="0.25">
      <c r="A146" s="51">
        <v>17</v>
      </c>
      <c r="B146" s="51" t="s">
        <v>96</v>
      </c>
      <c r="C146" s="51" t="s">
        <v>161</v>
      </c>
      <c r="D146" s="51"/>
      <c r="E146" s="51"/>
      <c r="F146" s="51"/>
      <c r="G146" s="51"/>
      <c r="H146" s="51"/>
      <c r="I146" s="51"/>
      <c r="J146" s="51"/>
      <c r="K146" s="51"/>
      <c r="L146" s="51"/>
      <c r="M146" s="51"/>
      <c r="N146" s="51"/>
      <c r="O146" s="51"/>
      <c r="P146" s="51"/>
      <c r="Q146" s="12"/>
    </row>
    <row r="147" spans="1:17" x14ac:dyDescent="0.25">
      <c r="A147" s="51">
        <v>18</v>
      </c>
      <c r="B147" s="51" t="s">
        <v>103</v>
      </c>
      <c r="C147" s="51" t="s">
        <v>162</v>
      </c>
      <c r="D147" s="51"/>
      <c r="E147" s="51"/>
      <c r="F147" s="51"/>
      <c r="G147" s="51"/>
      <c r="H147" s="51"/>
      <c r="I147" s="51"/>
      <c r="J147" s="51"/>
      <c r="K147" s="51"/>
      <c r="L147" s="51"/>
      <c r="M147" s="51"/>
      <c r="N147" s="51"/>
      <c r="O147" s="51"/>
      <c r="P147" s="51"/>
      <c r="Q147" s="12"/>
    </row>
    <row r="148" spans="1:17" x14ac:dyDescent="0.25">
      <c r="A148" s="51">
        <v>19</v>
      </c>
      <c r="B148" s="51" t="s">
        <v>102</v>
      </c>
      <c r="C148" s="51" t="s">
        <v>163</v>
      </c>
      <c r="D148" s="51"/>
      <c r="E148" s="51"/>
      <c r="F148" s="51"/>
      <c r="G148" s="51"/>
      <c r="H148" s="51"/>
      <c r="I148" s="51"/>
      <c r="J148" s="51"/>
      <c r="K148" s="51"/>
      <c r="L148" s="51"/>
      <c r="M148" s="51"/>
      <c r="N148" s="51"/>
      <c r="O148" s="51"/>
      <c r="P148" s="51"/>
      <c r="Q148" s="12"/>
    </row>
    <row r="149" spans="1:17" x14ac:dyDescent="0.25">
      <c r="A149" s="51">
        <v>20</v>
      </c>
      <c r="B149" s="51" t="s">
        <v>109</v>
      </c>
      <c r="C149" s="51" t="s">
        <v>173</v>
      </c>
      <c r="D149" s="51"/>
      <c r="E149" s="51"/>
      <c r="F149" s="51"/>
      <c r="G149" s="51"/>
      <c r="H149" s="51">
        <v>0.5</v>
      </c>
      <c r="I149" s="51">
        <v>1</v>
      </c>
      <c r="J149" s="51">
        <v>1</v>
      </c>
      <c r="K149" s="51">
        <v>0.5</v>
      </c>
      <c r="L149" s="51"/>
      <c r="M149" s="51"/>
      <c r="N149" s="51"/>
      <c r="O149" s="51"/>
      <c r="P149" s="51"/>
      <c r="Q149" s="12"/>
    </row>
    <row r="150" spans="1:17" x14ac:dyDescent="0.25">
      <c r="A150" s="51">
        <v>21</v>
      </c>
      <c r="B150" s="51" t="s">
        <v>119</v>
      </c>
      <c r="C150" s="51" t="s">
        <v>171</v>
      </c>
      <c r="D150" s="51"/>
      <c r="E150" s="51"/>
      <c r="F150" s="51"/>
      <c r="G150" s="51"/>
      <c r="H150" s="51">
        <v>0.5</v>
      </c>
      <c r="I150" s="51">
        <v>1</v>
      </c>
      <c r="J150" s="51"/>
      <c r="K150" s="51">
        <v>0.5</v>
      </c>
      <c r="L150" s="51"/>
      <c r="M150" s="51"/>
      <c r="N150" s="51"/>
      <c r="O150" s="51"/>
      <c r="P150" s="51"/>
      <c r="Q150" s="12"/>
    </row>
    <row r="151" spans="1:17" x14ac:dyDescent="0.25">
      <c r="A151" s="51"/>
      <c r="B151" s="164" t="s">
        <v>492</v>
      </c>
      <c r="C151" s="51"/>
      <c r="D151" s="51"/>
      <c r="E151" s="51"/>
      <c r="F151" s="51"/>
      <c r="G151" s="51"/>
      <c r="H151" s="51"/>
      <c r="I151" s="51"/>
      <c r="J151" s="51"/>
      <c r="K151" s="51">
        <v>1.3</v>
      </c>
      <c r="L151" s="51"/>
      <c r="M151" s="51"/>
      <c r="N151" s="51"/>
      <c r="O151" s="51"/>
      <c r="P151" s="51"/>
      <c r="Q151" s="12"/>
    </row>
    <row r="152" spans="1:17" s="12" customFormat="1" x14ac:dyDescent="0.25">
      <c r="B152" s="346"/>
    </row>
    <row r="153" spans="1:17" ht="55.2" x14ac:dyDescent="0.25">
      <c r="A153" s="12"/>
      <c r="B153" s="12"/>
      <c r="C153" s="313" t="s">
        <v>476</v>
      </c>
      <c r="D153" s="313"/>
      <c r="E153" s="314" t="s">
        <v>417</v>
      </c>
      <c r="F153" s="314"/>
      <c r="G153" s="315" t="s">
        <v>266</v>
      </c>
      <c r="H153" s="316" t="s">
        <v>257</v>
      </c>
      <c r="I153" s="315" t="s">
        <v>268</v>
      </c>
      <c r="J153" s="316" t="s">
        <v>258</v>
      </c>
      <c r="K153" s="317" t="s">
        <v>259</v>
      </c>
      <c r="L153" s="317" t="s">
        <v>260</v>
      </c>
      <c r="M153" s="318" t="s">
        <v>261</v>
      </c>
      <c r="N153" s="318" t="s">
        <v>262</v>
      </c>
      <c r="O153" s="318" t="s">
        <v>263</v>
      </c>
      <c r="P153" s="319" t="s">
        <v>264</v>
      </c>
      <c r="Q153" s="312" t="s">
        <v>462</v>
      </c>
    </row>
    <row r="154" spans="1:17" x14ac:dyDescent="0.25">
      <c r="A154" s="51">
        <v>1</v>
      </c>
      <c r="B154" s="51" t="s">
        <v>463</v>
      </c>
      <c r="C154" s="51" t="s">
        <v>464</v>
      </c>
      <c r="D154" s="293" t="s">
        <v>419</v>
      </c>
      <c r="E154" s="51">
        <v>3</v>
      </c>
      <c r="F154" s="51"/>
      <c r="G154" s="51"/>
      <c r="H154" s="51"/>
      <c r="I154" s="51"/>
      <c r="J154" s="51"/>
      <c r="K154" s="51"/>
      <c r="L154" s="51"/>
      <c r="M154" s="51"/>
      <c r="N154" s="51"/>
      <c r="O154" s="51"/>
      <c r="P154" s="51"/>
      <c r="Q154" s="51"/>
    </row>
    <row r="155" spans="1:17" x14ac:dyDescent="0.25">
      <c r="A155" s="51"/>
      <c r="B155" s="51"/>
      <c r="C155" s="51" t="s">
        <v>477</v>
      </c>
      <c r="D155" s="293" t="s">
        <v>420</v>
      </c>
      <c r="E155" s="51"/>
      <c r="F155" s="51"/>
      <c r="G155" s="51"/>
      <c r="H155" s="51"/>
      <c r="I155" s="51"/>
      <c r="J155" s="51"/>
      <c r="K155" s="51"/>
      <c r="L155" s="51"/>
      <c r="M155" s="51"/>
      <c r="N155" s="51"/>
      <c r="O155" s="51"/>
      <c r="P155" s="51"/>
      <c r="Q155" s="51"/>
    </row>
    <row r="156" spans="1:17" x14ac:dyDescent="0.25">
      <c r="A156" s="51"/>
      <c r="B156" s="51"/>
      <c r="C156" s="51"/>
      <c r="D156" s="293" t="s">
        <v>421</v>
      </c>
      <c r="E156" s="51">
        <v>3</v>
      </c>
      <c r="F156" s="51"/>
      <c r="G156" s="51"/>
      <c r="H156" s="51"/>
      <c r="I156" s="51"/>
      <c r="J156" s="51"/>
      <c r="K156" s="51"/>
      <c r="L156" s="51"/>
      <c r="M156" s="51"/>
      <c r="N156" s="51"/>
      <c r="O156" s="51"/>
      <c r="P156" s="51"/>
      <c r="Q156" s="51"/>
    </row>
    <row r="157" spans="1:17" x14ac:dyDescent="0.25">
      <c r="A157" s="51"/>
      <c r="B157" s="51"/>
      <c r="C157" s="51"/>
      <c r="D157" s="293" t="s">
        <v>422</v>
      </c>
      <c r="E157" s="51"/>
      <c r="F157" s="51"/>
      <c r="G157" s="51"/>
      <c r="H157" s="51"/>
      <c r="I157" s="51"/>
      <c r="J157" s="51"/>
      <c r="K157" s="51"/>
      <c r="L157" s="51"/>
      <c r="M157" s="51"/>
      <c r="N157" s="51"/>
      <c r="O157" s="51"/>
      <c r="P157" s="51"/>
      <c r="Q157" s="51"/>
    </row>
    <row r="158" spans="1:17" x14ac:dyDescent="0.25">
      <c r="A158" s="51">
        <v>2</v>
      </c>
      <c r="B158" s="51" t="s">
        <v>465</v>
      </c>
      <c r="C158" s="51" t="s">
        <v>466</v>
      </c>
      <c r="D158" s="293" t="s">
        <v>419</v>
      </c>
      <c r="E158" s="51">
        <v>6</v>
      </c>
      <c r="F158" s="51"/>
      <c r="G158" s="51"/>
      <c r="H158" s="51"/>
      <c r="I158" s="51"/>
      <c r="J158" s="51"/>
      <c r="K158" s="51"/>
      <c r="L158" s="51"/>
      <c r="M158" s="51"/>
      <c r="N158" s="51"/>
      <c r="O158" s="51"/>
      <c r="P158" s="51"/>
      <c r="Q158" s="51"/>
    </row>
    <row r="159" spans="1:17" x14ac:dyDescent="0.25">
      <c r="A159" s="51"/>
      <c r="B159" s="51"/>
      <c r="C159" s="51" t="s">
        <v>478</v>
      </c>
      <c r="D159" s="293" t="s">
        <v>420</v>
      </c>
      <c r="E159" s="51"/>
      <c r="F159" s="51"/>
      <c r="G159" s="51"/>
      <c r="H159" s="51"/>
      <c r="I159" s="51"/>
      <c r="J159" s="51"/>
      <c r="K159" s="51"/>
      <c r="L159" s="51"/>
      <c r="M159" s="51"/>
      <c r="N159" s="51"/>
      <c r="O159" s="51"/>
      <c r="P159" s="51"/>
      <c r="Q159" s="51"/>
    </row>
    <row r="160" spans="1:17" x14ac:dyDescent="0.25">
      <c r="A160" s="51"/>
      <c r="B160" s="51"/>
      <c r="C160" s="51"/>
      <c r="D160" s="293" t="s">
        <v>421</v>
      </c>
      <c r="E160" s="51">
        <v>6</v>
      </c>
      <c r="F160" s="51"/>
      <c r="G160" s="51"/>
      <c r="H160" s="51"/>
      <c r="I160" s="51"/>
      <c r="J160" s="51"/>
      <c r="K160" s="51"/>
      <c r="L160" s="51"/>
      <c r="M160" s="51"/>
      <c r="N160" s="51"/>
      <c r="O160" s="51"/>
      <c r="P160" s="51"/>
      <c r="Q160" s="51"/>
    </row>
    <row r="161" spans="1:17" x14ac:dyDescent="0.25">
      <c r="A161" s="51"/>
      <c r="B161" s="51"/>
      <c r="C161" s="51"/>
      <c r="D161" s="293" t="s">
        <v>422</v>
      </c>
      <c r="E161" s="51"/>
      <c r="F161" s="51"/>
      <c r="G161" s="51"/>
      <c r="H161" s="51"/>
      <c r="I161" s="51"/>
      <c r="J161" s="51"/>
      <c r="K161" s="51"/>
      <c r="L161" s="51"/>
      <c r="M161" s="51"/>
      <c r="N161" s="51"/>
      <c r="O161" s="51"/>
      <c r="P161" s="51"/>
      <c r="Q161" s="51"/>
    </row>
    <row r="162" spans="1:17" x14ac:dyDescent="0.25">
      <c r="A162" s="51">
        <v>3</v>
      </c>
      <c r="B162" s="51" t="s">
        <v>467</v>
      </c>
      <c r="C162" s="51" t="s">
        <v>468</v>
      </c>
      <c r="D162" s="293" t="s">
        <v>419</v>
      </c>
      <c r="E162" s="51">
        <v>5</v>
      </c>
      <c r="F162" s="51"/>
      <c r="G162" s="51"/>
      <c r="H162" s="51"/>
      <c r="I162" s="51"/>
      <c r="J162" s="51"/>
      <c r="K162" s="51"/>
      <c r="L162" s="51"/>
      <c r="M162" s="51"/>
      <c r="N162" s="51"/>
      <c r="O162" s="51"/>
      <c r="P162" s="51"/>
      <c r="Q162" s="51"/>
    </row>
    <row r="163" spans="1:17" x14ac:dyDescent="0.25">
      <c r="A163" s="51"/>
      <c r="B163" s="51"/>
      <c r="C163" s="51" t="s">
        <v>479</v>
      </c>
      <c r="D163" s="293" t="s">
        <v>420</v>
      </c>
      <c r="E163" s="51"/>
      <c r="F163" s="51"/>
      <c r="G163" s="51"/>
      <c r="H163" s="51"/>
      <c r="I163" s="51"/>
      <c r="J163" s="51"/>
      <c r="K163" s="51"/>
      <c r="L163" s="51"/>
      <c r="M163" s="51"/>
      <c r="N163" s="51"/>
      <c r="O163" s="51"/>
      <c r="P163" s="51"/>
      <c r="Q163" s="51"/>
    </row>
    <row r="164" spans="1:17" x14ac:dyDescent="0.25">
      <c r="A164" s="51"/>
      <c r="B164" s="51"/>
      <c r="C164" s="51"/>
      <c r="D164" s="293" t="s">
        <v>421</v>
      </c>
      <c r="E164" s="51">
        <v>3</v>
      </c>
      <c r="F164" s="51"/>
      <c r="G164" s="51"/>
      <c r="H164" s="51"/>
      <c r="I164" s="51"/>
      <c r="J164" s="51"/>
      <c r="K164" s="51"/>
      <c r="L164" s="51"/>
      <c r="M164" s="51"/>
      <c r="N164" s="51"/>
      <c r="O164" s="51"/>
      <c r="P164" s="51"/>
      <c r="Q164" s="51"/>
    </row>
    <row r="165" spans="1:17" x14ac:dyDescent="0.25">
      <c r="A165" s="51"/>
      <c r="B165" s="51"/>
      <c r="C165" s="51"/>
      <c r="D165" s="293" t="s">
        <v>422</v>
      </c>
      <c r="E165" s="51"/>
      <c r="F165" s="51"/>
      <c r="G165" s="51"/>
      <c r="H165" s="51"/>
      <c r="I165" s="51"/>
      <c r="J165" s="51"/>
      <c r="K165" s="51"/>
      <c r="L165" s="51"/>
      <c r="M165" s="51"/>
      <c r="N165" s="51"/>
      <c r="O165" s="51"/>
      <c r="P165" s="51"/>
      <c r="Q165" s="51"/>
    </row>
    <row r="166" spans="1:17" x14ac:dyDescent="0.25">
      <c r="A166" s="51">
        <v>4</v>
      </c>
      <c r="B166" s="51" t="s">
        <v>469</v>
      </c>
      <c r="C166" s="51" t="s">
        <v>470</v>
      </c>
      <c r="D166" s="293" t="s">
        <v>419</v>
      </c>
      <c r="E166" s="51">
        <v>0</v>
      </c>
      <c r="F166" s="51"/>
      <c r="G166" s="51"/>
      <c r="H166" s="51"/>
      <c r="I166" s="51"/>
      <c r="J166" s="51"/>
      <c r="K166" s="51"/>
      <c r="L166" s="51"/>
      <c r="M166" s="51"/>
      <c r="N166" s="51"/>
      <c r="O166" s="51"/>
      <c r="P166" s="51"/>
      <c r="Q166" s="51"/>
    </row>
    <row r="167" spans="1:17" x14ac:dyDescent="0.25">
      <c r="A167" s="51"/>
      <c r="B167" s="51"/>
      <c r="C167" s="51" t="s">
        <v>480</v>
      </c>
      <c r="D167" s="293" t="s">
        <v>420</v>
      </c>
      <c r="E167" s="51"/>
      <c r="F167" s="51"/>
      <c r="G167" s="51"/>
      <c r="H167" s="51"/>
      <c r="I167" s="51"/>
      <c r="J167" s="51"/>
      <c r="K167" s="51"/>
      <c r="L167" s="51"/>
      <c r="M167" s="51"/>
      <c r="N167" s="51"/>
      <c r="O167" s="51"/>
      <c r="P167" s="51"/>
      <c r="Q167" s="51"/>
    </row>
    <row r="168" spans="1:17" x14ac:dyDescent="0.25">
      <c r="A168" s="51"/>
      <c r="B168" s="51"/>
      <c r="C168" s="51"/>
      <c r="D168" s="293" t="s">
        <v>421</v>
      </c>
      <c r="E168" s="51">
        <v>4</v>
      </c>
      <c r="F168" s="51"/>
      <c r="G168" s="51"/>
      <c r="H168" s="51"/>
      <c r="I168" s="51"/>
      <c r="J168" s="51"/>
      <c r="K168" s="51"/>
      <c r="L168" s="51"/>
      <c r="M168" s="51"/>
      <c r="N168" s="51"/>
      <c r="O168" s="51"/>
      <c r="P168" s="51"/>
      <c r="Q168" s="51"/>
    </row>
    <row r="169" spans="1:17" x14ac:dyDescent="0.25">
      <c r="A169" s="51"/>
      <c r="B169" s="51"/>
      <c r="C169" s="51"/>
      <c r="D169" s="293" t="s">
        <v>422</v>
      </c>
      <c r="E169" s="51"/>
      <c r="F169" s="51"/>
      <c r="G169" s="51"/>
      <c r="H169" s="51"/>
      <c r="I169" s="51"/>
      <c r="J169" s="51"/>
      <c r="K169" s="51"/>
      <c r="L169" s="51"/>
      <c r="M169" s="51"/>
      <c r="N169" s="51"/>
      <c r="O169" s="51"/>
      <c r="P169" s="51"/>
      <c r="Q169" s="51"/>
    </row>
    <row r="170" spans="1:17" x14ac:dyDescent="0.25">
      <c r="A170" s="51">
        <v>5</v>
      </c>
      <c r="B170" s="51" t="s">
        <v>471</v>
      </c>
      <c r="C170" s="51" t="s">
        <v>472</v>
      </c>
      <c r="D170" s="293" t="s">
        <v>419</v>
      </c>
      <c r="E170" s="51">
        <v>0</v>
      </c>
      <c r="F170" s="51"/>
      <c r="G170" s="51"/>
      <c r="H170" s="51"/>
      <c r="I170" s="51"/>
      <c r="J170" s="51"/>
      <c r="K170" s="51"/>
      <c r="L170" s="51"/>
      <c r="M170" s="51"/>
      <c r="N170" s="51"/>
      <c r="O170" s="51"/>
      <c r="P170" s="51"/>
      <c r="Q170" s="51"/>
    </row>
    <row r="171" spans="1:17" x14ac:dyDescent="0.25">
      <c r="A171" s="51"/>
      <c r="B171" s="51"/>
      <c r="C171" s="51" t="s">
        <v>481</v>
      </c>
      <c r="D171" s="293" t="s">
        <v>420</v>
      </c>
      <c r="E171" s="51"/>
      <c r="F171" s="51"/>
      <c r="G171" s="51"/>
      <c r="H171" s="51"/>
      <c r="I171" s="51"/>
      <c r="J171" s="51"/>
      <c r="K171" s="51"/>
      <c r="L171" s="51"/>
      <c r="M171" s="51"/>
      <c r="N171" s="51"/>
      <c r="O171" s="51"/>
      <c r="P171" s="51"/>
      <c r="Q171" s="51"/>
    </row>
    <row r="172" spans="1:17" x14ac:dyDescent="0.25">
      <c r="A172" s="51"/>
      <c r="B172" s="51"/>
      <c r="C172" s="51"/>
      <c r="D172" s="293" t="s">
        <v>421</v>
      </c>
      <c r="E172" s="51">
        <v>3</v>
      </c>
      <c r="F172" s="51"/>
      <c r="G172" s="51"/>
      <c r="H172" s="51"/>
      <c r="I172" s="51"/>
      <c r="J172" s="51"/>
      <c r="K172" s="51"/>
      <c r="L172" s="51"/>
      <c r="M172" s="51"/>
      <c r="N172" s="51"/>
      <c r="O172" s="51"/>
      <c r="P172" s="51"/>
      <c r="Q172" s="51"/>
    </row>
    <row r="173" spans="1:17" x14ac:dyDescent="0.25">
      <c r="A173" s="51"/>
      <c r="B173" s="51"/>
      <c r="C173" s="51"/>
      <c r="D173" s="293" t="s">
        <v>422</v>
      </c>
      <c r="E173" s="51"/>
      <c r="F173" s="51"/>
      <c r="G173" s="51"/>
      <c r="H173" s="51"/>
      <c r="I173" s="51"/>
      <c r="J173" s="51"/>
      <c r="K173" s="51"/>
      <c r="L173" s="51"/>
      <c r="M173" s="51"/>
      <c r="N173" s="51"/>
      <c r="O173" s="51"/>
      <c r="P173" s="51"/>
      <c r="Q173" s="51"/>
    </row>
    <row r="174" spans="1:17" x14ac:dyDescent="0.25">
      <c r="A174" s="51">
        <v>6</v>
      </c>
      <c r="B174" s="51" t="s">
        <v>473</v>
      </c>
      <c r="C174" s="51" t="s">
        <v>377</v>
      </c>
      <c r="D174" s="293" t="s">
        <v>419</v>
      </c>
      <c r="E174" s="51">
        <v>0</v>
      </c>
      <c r="F174" s="51"/>
      <c r="G174" s="51"/>
      <c r="H174" s="51"/>
      <c r="I174" s="51"/>
      <c r="J174" s="51"/>
      <c r="K174" s="51"/>
      <c r="L174" s="51"/>
      <c r="M174" s="51"/>
      <c r="N174" s="51"/>
      <c r="O174" s="51"/>
      <c r="P174" s="51"/>
      <c r="Q174" s="51"/>
    </row>
    <row r="175" spans="1:17" x14ac:dyDescent="0.25">
      <c r="A175" s="51"/>
      <c r="B175" s="51"/>
      <c r="C175" s="51" t="s">
        <v>482</v>
      </c>
      <c r="D175" s="293" t="s">
        <v>420</v>
      </c>
      <c r="E175" s="51"/>
      <c r="F175" s="51"/>
      <c r="G175" s="51"/>
      <c r="H175" s="51"/>
      <c r="I175" s="51"/>
      <c r="J175" s="51"/>
      <c r="K175" s="51"/>
      <c r="L175" s="51"/>
      <c r="M175" s="51"/>
      <c r="N175" s="51"/>
      <c r="O175" s="51"/>
      <c r="P175" s="51"/>
      <c r="Q175" s="51"/>
    </row>
    <row r="176" spans="1:17" x14ac:dyDescent="0.25">
      <c r="A176" s="51"/>
      <c r="B176" s="51"/>
      <c r="C176" s="51"/>
      <c r="D176" s="293" t="s">
        <v>421</v>
      </c>
      <c r="E176" s="51">
        <v>1</v>
      </c>
      <c r="F176" s="51"/>
      <c r="G176" s="51"/>
      <c r="H176" s="51"/>
      <c r="I176" s="51"/>
      <c r="J176" s="51"/>
      <c r="K176" s="51"/>
      <c r="L176" s="51"/>
      <c r="M176" s="51"/>
      <c r="N176" s="51"/>
      <c r="O176" s="51"/>
      <c r="P176" s="51"/>
      <c r="Q176" s="51"/>
    </row>
    <row r="177" spans="1:17" x14ac:dyDescent="0.25">
      <c r="A177" s="51"/>
      <c r="B177" s="51"/>
      <c r="C177" s="51"/>
      <c r="D177" s="293" t="s">
        <v>422</v>
      </c>
      <c r="E177" s="51"/>
      <c r="F177" s="51"/>
      <c r="G177" s="51"/>
      <c r="H177" s="51"/>
      <c r="I177" s="51"/>
      <c r="J177" s="51"/>
      <c r="K177" s="51"/>
      <c r="L177" s="51"/>
      <c r="M177" s="51"/>
      <c r="N177" s="51"/>
      <c r="O177" s="51"/>
      <c r="P177" s="51"/>
      <c r="Q177" s="51"/>
    </row>
    <row r="178" spans="1:17" x14ac:dyDescent="0.25">
      <c r="A178" s="51">
        <v>7</v>
      </c>
      <c r="B178" s="51" t="s">
        <v>474</v>
      </c>
      <c r="C178" s="51" t="s">
        <v>381</v>
      </c>
      <c r="D178" s="293" t="s">
        <v>419</v>
      </c>
      <c r="E178" s="51">
        <v>5</v>
      </c>
      <c r="F178" s="51"/>
      <c r="G178" s="51"/>
      <c r="H178" s="51"/>
      <c r="I178" s="51"/>
      <c r="J178" s="51"/>
      <c r="K178" s="51"/>
      <c r="L178" s="51"/>
      <c r="M178" s="51"/>
      <c r="N178" s="51"/>
      <c r="O178" s="51"/>
      <c r="P178" s="51"/>
      <c r="Q178" s="51"/>
    </row>
    <row r="179" spans="1:17" x14ac:dyDescent="0.25">
      <c r="A179" s="51"/>
      <c r="B179" s="51"/>
      <c r="C179" s="51" t="s">
        <v>483</v>
      </c>
      <c r="D179" s="293" t="s">
        <v>420</v>
      </c>
      <c r="E179" s="51"/>
      <c r="F179" s="51"/>
      <c r="G179" s="51"/>
      <c r="H179" s="51"/>
      <c r="I179" s="51"/>
      <c r="J179" s="51"/>
      <c r="K179" s="51"/>
      <c r="L179" s="51"/>
      <c r="M179" s="51"/>
      <c r="N179" s="51"/>
      <c r="O179" s="51"/>
      <c r="P179" s="51"/>
      <c r="Q179" s="51"/>
    </row>
    <row r="180" spans="1:17" x14ac:dyDescent="0.25">
      <c r="A180" s="51"/>
      <c r="B180" s="51"/>
      <c r="C180" s="51"/>
      <c r="D180" s="293" t="s">
        <v>421</v>
      </c>
      <c r="E180" s="51">
        <v>3</v>
      </c>
      <c r="F180" s="51"/>
      <c r="G180" s="51"/>
      <c r="H180" s="51"/>
      <c r="I180" s="51"/>
      <c r="J180" s="51"/>
      <c r="K180" s="51"/>
      <c r="L180" s="51"/>
      <c r="M180" s="51"/>
      <c r="N180" s="51"/>
      <c r="O180" s="51"/>
      <c r="P180" s="51"/>
      <c r="Q180" s="51"/>
    </row>
    <row r="181" spans="1:17" x14ac:dyDescent="0.25">
      <c r="A181" s="51"/>
      <c r="B181" s="51"/>
      <c r="C181" s="51"/>
      <c r="D181" s="293" t="s">
        <v>422</v>
      </c>
      <c r="E181" s="51"/>
      <c r="F181" s="51"/>
      <c r="G181" s="51"/>
      <c r="H181" s="51"/>
      <c r="I181" s="51"/>
      <c r="J181" s="51"/>
      <c r="K181" s="51"/>
      <c r="L181" s="51"/>
      <c r="M181" s="51"/>
      <c r="N181" s="51"/>
      <c r="O181" s="51"/>
      <c r="P181" s="51"/>
      <c r="Q181" s="51"/>
    </row>
    <row r="182" spans="1:17" x14ac:dyDescent="0.25">
      <c r="A182" s="51">
        <v>8</v>
      </c>
      <c r="B182" s="51" t="s">
        <v>475</v>
      </c>
      <c r="C182" s="51" t="s">
        <v>385</v>
      </c>
      <c r="D182" s="293" t="s">
        <v>419</v>
      </c>
      <c r="E182" s="51">
        <v>0</v>
      </c>
      <c r="F182" s="51"/>
      <c r="G182" s="51"/>
      <c r="H182" s="51"/>
      <c r="I182" s="51"/>
      <c r="J182" s="51"/>
      <c r="K182" s="51"/>
      <c r="L182" s="51"/>
      <c r="M182" s="51"/>
      <c r="N182" s="51"/>
      <c r="O182" s="51"/>
      <c r="P182" s="51"/>
      <c r="Q182" s="51"/>
    </row>
    <row r="183" spans="1:17" x14ac:dyDescent="0.25">
      <c r="A183" s="51"/>
      <c r="B183" s="51"/>
      <c r="C183" s="51" t="s">
        <v>484</v>
      </c>
      <c r="D183" s="293" t="s">
        <v>420</v>
      </c>
      <c r="E183" s="51"/>
      <c r="F183" s="51"/>
      <c r="G183" s="51"/>
      <c r="H183" s="51"/>
      <c r="I183" s="51"/>
      <c r="J183" s="51"/>
      <c r="K183" s="51"/>
      <c r="L183" s="51"/>
      <c r="M183" s="51"/>
      <c r="N183" s="51"/>
      <c r="O183" s="51"/>
      <c r="P183" s="51"/>
      <c r="Q183" s="51"/>
    </row>
    <row r="184" spans="1:17" x14ac:dyDescent="0.25">
      <c r="A184" s="51"/>
      <c r="B184" s="51"/>
      <c r="C184" s="51"/>
      <c r="D184" s="293" t="s">
        <v>421</v>
      </c>
      <c r="E184" s="51">
        <v>6</v>
      </c>
      <c r="F184" s="51"/>
      <c r="G184" s="51"/>
      <c r="H184" s="51"/>
      <c r="I184" s="51"/>
      <c r="J184" s="51"/>
      <c r="K184" s="51"/>
      <c r="L184" s="51"/>
      <c r="M184" s="51"/>
      <c r="N184" s="51"/>
      <c r="O184" s="51"/>
      <c r="P184" s="51"/>
      <c r="Q184" s="51"/>
    </row>
    <row r="185" spans="1:17" x14ac:dyDescent="0.25">
      <c r="A185" s="51"/>
      <c r="B185" s="51"/>
      <c r="C185" s="51"/>
      <c r="D185" s="293" t="s">
        <v>422</v>
      </c>
      <c r="E185" s="51"/>
      <c r="F185" s="51"/>
      <c r="G185" s="51"/>
      <c r="H185" s="51"/>
      <c r="I185" s="51"/>
      <c r="J185" s="51"/>
      <c r="K185" s="51"/>
      <c r="L185" s="51"/>
      <c r="M185" s="51"/>
      <c r="N185" s="51"/>
      <c r="O185" s="51"/>
      <c r="P185" s="51"/>
      <c r="Q185" s="51"/>
    </row>
  </sheetData>
  <phoneticPr fontId="9" type="noConversion"/>
  <pageMargins left="0.7" right="0.7" top="0.75" bottom="0.75" header="0.3" footer="0.3"/>
  <pageSetup paperSize="9" orientation="portrait" r:id="rId1"/>
  <ignoredErrors>
    <ignoredError sqref="K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31" activePane="bottomLeft" state="frozen"/>
      <selection pane="bottomLeft" activeCell="F132" sqref="F132"/>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48"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48"/>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48"/>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0.7</v>
      </c>
      <c r="P78" s="240">
        <f t="shared" si="17"/>
        <v>0.7</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0.1</v>
      </c>
      <c r="P79" s="249">
        <v>0.1</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0.1</v>
      </c>
      <c r="P80" s="249">
        <v>0.1</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0.1</v>
      </c>
      <c r="P81" s="249">
        <v>0.1</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0.5</v>
      </c>
      <c r="P131" s="151">
        <f t="shared" si="23"/>
        <v>0.15</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customHeight="1" outlineLevel="1" x14ac:dyDescent="0.25">
      <c r="B132" s="82"/>
      <c r="C132" s="62"/>
      <c r="D132" s="49" t="s">
        <v>248</v>
      </c>
      <c r="E132" s="60"/>
      <c r="F132" s="74">
        <v>1.5</v>
      </c>
      <c r="G132" s="90">
        <v>0.5</v>
      </c>
      <c r="H132" s="90"/>
      <c r="I132" s="75">
        <f>SUM(K132:P132)</f>
        <v>2.1999999999999997</v>
      </c>
      <c r="J132" s="90"/>
      <c r="K132" s="152">
        <v>0.15</v>
      </c>
      <c r="L132" s="152">
        <v>0.45</v>
      </c>
      <c r="M132" s="152">
        <v>0.45</v>
      </c>
      <c r="N132" s="227">
        <v>0.5</v>
      </c>
      <c r="O132" s="227">
        <v>0.5</v>
      </c>
      <c r="P132" s="247">
        <v>0.15</v>
      </c>
      <c r="Q132" s="73"/>
      <c r="R132" s="73"/>
      <c r="S132" s="73"/>
      <c r="T132" s="73"/>
      <c r="U132" s="73"/>
      <c r="V132" s="60" t="s">
        <v>35</v>
      </c>
      <c r="W132" s="73" t="s">
        <v>45</v>
      </c>
      <c r="X132" s="73" t="s">
        <v>120</v>
      </c>
      <c r="Y132" s="51"/>
      <c r="Z132" s="76"/>
      <c r="AA132" s="49"/>
      <c r="AB132" s="49"/>
      <c r="AC132" s="50"/>
      <c r="AD132" s="79"/>
    </row>
    <row r="133" spans="1:30" ht="207" customHeight="1" outlineLevel="1" x14ac:dyDescent="0.25">
      <c r="B133" s="83"/>
      <c r="C133" s="50"/>
      <c r="D133" s="49" t="s">
        <v>249</v>
      </c>
      <c r="E133" s="52"/>
      <c r="F133" s="75">
        <v>1.5</v>
      </c>
      <c r="G133" s="91">
        <v>0.5</v>
      </c>
      <c r="H133" s="91"/>
      <c r="I133" s="75">
        <f>SUM(K133:P133)</f>
        <v>1.1000000000000001</v>
      </c>
      <c r="J133" s="91"/>
      <c r="K133" s="152">
        <v>0.05</v>
      </c>
      <c r="L133" s="152">
        <v>0.45</v>
      </c>
      <c r="M133" s="152">
        <v>0.5</v>
      </c>
      <c r="N133" s="228">
        <v>0.1</v>
      </c>
      <c r="O133" s="228">
        <v>0</v>
      </c>
      <c r="P133" s="138">
        <v>0</v>
      </c>
      <c r="Q133" s="76"/>
      <c r="R133" s="76"/>
      <c r="S133" s="76"/>
      <c r="T133" s="76"/>
      <c r="U133" s="76"/>
      <c r="V133" s="52" t="s">
        <v>35</v>
      </c>
      <c r="W133" s="76" t="s">
        <v>35</v>
      </c>
      <c r="X133" s="76" t="s">
        <v>121</v>
      </c>
      <c r="Y133" s="51"/>
      <c r="Z133" s="76"/>
      <c r="AA133" s="49"/>
      <c r="AB133" s="49"/>
      <c r="AC133" s="50"/>
      <c r="AD133" s="79"/>
    </row>
    <row r="134" spans="1:30" ht="119.4" outlineLevel="1" thickBot="1" x14ac:dyDescent="0.3">
      <c r="B134" s="83"/>
      <c r="C134" s="68"/>
      <c r="D134" s="49" t="s">
        <v>250</v>
      </c>
      <c r="E134" s="52"/>
      <c r="F134" s="75">
        <v>1.5</v>
      </c>
      <c r="G134" s="91">
        <v>0.5</v>
      </c>
      <c r="H134" s="91"/>
      <c r="I134" s="75">
        <f>SUM(K134:P134)</f>
        <v>1</v>
      </c>
      <c r="J134" s="75"/>
      <c r="K134" s="152">
        <v>0.05</v>
      </c>
      <c r="L134" s="152">
        <v>0.35</v>
      </c>
      <c r="M134" s="152">
        <v>0.55000000000000004</v>
      </c>
      <c r="N134" s="48">
        <v>0.05</v>
      </c>
      <c r="O134" s="48">
        <v>0</v>
      </c>
      <c r="P134" s="248">
        <v>0</v>
      </c>
      <c r="Q134" s="77"/>
      <c r="R134" s="77"/>
      <c r="S134" s="77"/>
      <c r="T134" s="77"/>
      <c r="U134" s="77"/>
      <c r="V134" s="48" t="s">
        <v>35</v>
      </c>
      <c r="W134" s="77" t="s">
        <v>35</v>
      </c>
      <c r="X134" s="77" t="s">
        <v>35</v>
      </c>
      <c r="Y134" s="51"/>
      <c r="Z134" s="77"/>
      <c r="AA134" s="67"/>
      <c r="AB134" s="67"/>
      <c r="AC134" s="50"/>
      <c r="AD134" s="79"/>
    </row>
    <row r="135" spans="1:30" ht="16.2" thickBot="1" x14ac:dyDescent="0.3">
      <c r="C135" s="349" t="s">
        <v>269</v>
      </c>
      <c r="D135" s="350"/>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12.379999999999999</v>
      </c>
      <c r="P135" s="97">
        <f t="shared" si="24"/>
        <v>9.5299999999999994</v>
      </c>
      <c r="Q135" s="127"/>
      <c r="R135" s="127"/>
      <c r="S135" s="127"/>
      <c r="T135" s="127"/>
      <c r="U135" s="127"/>
      <c r="V135" s="347"/>
      <c r="W135" s="347"/>
      <c r="X135" s="347"/>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49" t="s">
        <v>269</v>
      </c>
      <c r="D173" s="350"/>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SA5#158</vt: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ZL</cp:lastModifiedBy>
  <dcterms:created xsi:type="dcterms:W3CDTF">2021-12-07T06:17:23Z</dcterms:created>
  <dcterms:modified xsi:type="dcterms:W3CDTF">2024-10-26T01:35:59Z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