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codeName="ThisWorkbook" defaultThemeVersion="166925"/>
  <mc:AlternateContent xmlns:mc="http://schemas.openxmlformats.org/markup-compatibility/2006">
    <mc:Choice Requires="x15">
      <x15ac:absPath xmlns:x15ac="http://schemas.microsoft.com/office/spreadsheetml/2010/11/ac" url="D:\Zou Lan\2024工作\标准工作\3GPP\SA5#156\HW contribution\"/>
    </mc:Choice>
  </mc:AlternateContent>
  <xr:revisionPtr revIDLastSave="0" documentId="13_ncr:1_{6648BA98-7DD0-4675-99A6-46FEFD2D2618}" xr6:coauthVersionLast="36" xr6:coauthVersionMax="36" xr10:uidLastSave="{00000000-0000-0000-0000-000000000000}"/>
  <bookViews>
    <workbookView xWindow="1320" yWindow="492" windowWidth="21720" windowHeight="11160" tabRatio="692" xr2:uid="{00000000-000D-0000-FFFF-FFFF00000000}"/>
  </bookViews>
  <sheets>
    <sheet name="SA5#156" sheetId="10" r:id="rId1"/>
    <sheet name="SA5 Work Plan post" sheetId="7" r:id="rId2"/>
    <sheet name="SA#155 Stats update" sheetId="8" r:id="rId3"/>
    <sheet name="History TU tdocs information" sheetId="9"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J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E119" i="10" l="1"/>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9" i="10" s="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P118" i="7" l="1"/>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<sst xmlns="http://schemas.openxmlformats.org/spreadsheetml/2006/main" count="1126" uniqueCount="489">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</sst>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58"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s>
  <fills count="2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3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CFF66"/>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tabSelected="1" topLeftCell="A4" workbookViewId="0">
      <selection activeCell="Q19" sqref="Q19"/>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07"/>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259"/>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12.83</v>
      </c>
      <c r="L22" s="327">
        <f t="shared" si="1"/>
        <v>9.68</v>
      </c>
      <c r="M22" s="327">
        <f t="shared" si="1"/>
        <v>1.78</v>
      </c>
      <c r="N22" s="327">
        <f t="shared" si="1"/>
        <v>1.29</v>
      </c>
      <c r="O22" s="327">
        <f t="shared" si="1"/>
        <v>0.8</v>
      </c>
      <c r="P22" s="327">
        <f t="shared" si="1"/>
        <v>0</v>
      </c>
      <c r="Q22" s="326" t="s">
        <v>488</v>
      </c>
    </row>
    <row r="23" spans="1:17" x14ac:dyDescent="0.25">
      <c r="A23" s="51"/>
      <c r="B23" s="51"/>
      <c r="C23" s="273" t="s">
        <v>409</v>
      </c>
      <c r="D23" s="273"/>
      <c r="E23" s="273"/>
      <c r="F23" s="273"/>
      <c r="G23" s="264">
        <f t="shared" ref="G23:I23" si="2">SUM(G31,G33,G35,G37,G39,G41,G43,G45,G47,G49,G51,G53,G55,G57,G59,G61,G63,G65,G67,G69,G71,G73,G75,G77,G79,G81,G83,G85,G87,G89,G91,G93,G95,G97,G99,G101,G103,G105,G107,G109,G111,G113)</f>
        <v>1.6500000000000001</v>
      </c>
      <c r="H23" s="264">
        <f t="shared" si="2"/>
        <v>9.7799999999999976</v>
      </c>
      <c r="I23" s="264">
        <f t="shared" si="2"/>
        <v>12.900000000000002</v>
      </c>
      <c r="J23" s="264"/>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29"/>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2.62</v>
      </c>
      <c r="G31" s="308">
        <v>0</v>
      </c>
      <c r="H31" s="308">
        <v>1.67</v>
      </c>
      <c r="I31" s="308">
        <v>0.95</v>
      </c>
      <c r="J31" s="308"/>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2.0099999999999998</v>
      </c>
      <c r="G35" s="308">
        <v>0</v>
      </c>
      <c r="H35" s="308">
        <v>0.61</v>
      </c>
      <c r="I35" s="308">
        <v>1.4</v>
      </c>
      <c r="J35" s="308"/>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2.34</v>
      </c>
      <c r="G39" s="308">
        <v>0.5</v>
      </c>
      <c r="H39" s="308">
        <v>0.84</v>
      </c>
      <c r="I39" s="308">
        <v>1</v>
      </c>
      <c r="J39" s="308"/>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6.4300000000000015</v>
      </c>
      <c r="G42" s="51">
        <v>0.5</v>
      </c>
      <c r="H42" s="51">
        <v>1.6</v>
      </c>
      <c r="I42" s="51">
        <v>1.25</v>
      </c>
      <c r="J42" s="51">
        <v>1.1200000000000001</v>
      </c>
      <c r="K42" s="51">
        <v>0.98</v>
      </c>
      <c r="L42" s="51">
        <v>0.98</v>
      </c>
      <c r="M42" s="51"/>
      <c r="N42" s="51"/>
      <c r="O42" s="51"/>
      <c r="P42" s="51"/>
      <c r="Q42" s="51">
        <f>E42-G42-H42-I42</f>
        <v>3.0500000000000007</v>
      </c>
    </row>
    <row r="43" spans="1:17" s="12" customFormat="1" x14ac:dyDescent="0.25">
      <c r="A43" s="51"/>
      <c r="B43" s="51"/>
      <c r="C43" s="51" t="s">
        <v>428</v>
      </c>
      <c r="D43" s="293" t="s">
        <v>420</v>
      </c>
      <c r="E43" s="51"/>
      <c r="F43" s="308">
        <f t="shared" si="4"/>
        <v>2.3899999999999997</v>
      </c>
      <c r="G43" s="308">
        <v>0.3</v>
      </c>
      <c r="H43" s="308">
        <v>0.84</v>
      </c>
      <c r="I43" s="308">
        <v>1.25</v>
      </c>
      <c r="J43" s="308"/>
      <c r="K43" s="308"/>
      <c r="L43" s="308"/>
      <c r="M43" s="308"/>
      <c r="N43" s="308"/>
      <c r="O43" s="308"/>
      <c r="P43" s="308"/>
      <c r="Q43" s="51"/>
    </row>
    <row r="44" spans="1:17" s="12" customFormat="1" x14ac:dyDescent="0.25">
      <c r="A44" s="51"/>
      <c r="B44" s="51"/>
      <c r="C44" s="51" t="s">
        <v>429</v>
      </c>
      <c r="D44" s="293" t="s">
        <v>421</v>
      </c>
      <c r="E44" s="51">
        <v>3</v>
      </c>
      <c r="F44" s="51">
        <f t="shared" si="4"/>
        <v>1.47</v>
      </c>
      <c r="G44" s="51"/>
      <c r="H44" s="51"/>
      <c r="I44" s="51"/>
      <c r="J44" s="51"/>
      <c r="K44" s="51"/>
      <c r="L44" s="51"/>
      <c r="M44" s="51">
        <v>0.98</v>
      </c>
      <c r="N44" s="51">
        <v>0.49</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1.47</v>
      </c>
      <c r="G47" s="308">
        <v>0.3</v>
      </c>
      <c r="H47" s="308">
        <v>0.67</v>
      </c>
      <c r="I47" s="308">
        <v>0.5</v>
      </c>
      <c r="J47" s="308"/>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1.99</v>
      </c>
      <c r="G51" s="308">
        <v>0.3</v>
      </c>
      <c r="H51" s="308">
        <v>0.89</v>
      </c>
      <c r="I51" s="308">
        <v>0.8</v>
      </c>
      <c r="J51" s="308"/>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v>
      </c>
      <c r="G55" s="308">
        <v>0</v>
      </c>
      <c r="H55" s="308">
        <v>0</v>
      </c>
      <c r="I55" s="308">
        <v>0</v>
      </c>
      <c r="J55" s="308"/>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1.4400000000000002</v>
      </c>
      <c r="G59" s="308">
        <v>0</v>
      </c>
      <c r="H59" s="308">
        <v>0.33</v>
      </c>
      <c r="I59" s="308">
        <v>1.1100000000000001</v>
      </c>
      <c r="J59" s="308"/>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0.72</v>
      </c>
      <c r="G63" s="308">
        <v>0</v>
      </c>
      <c r="H63" s="308">
        <v>0.22</v>
      </c>
      <c r="I63" s="308">
        <v>0.5</v>
      </c>
      <c r="J63" s="308"/>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0.77</v>
      </c>
      <c r="G69" s="308">
        <v>0</v>
      </c>
      <c r="H69" s="308">
        <v>0.44</v>
      </c>
      <c r="I69" s="308">
        <v>0.33</v>
      </c>
      <c r="J69" s="308"/>
      <c r="K69" s="308"/>
      <c r="L69" s="308"/>
      <c r="M69" s="308"/>
      <c r="N69" s="308"/>
      <c r="O69" s="308"/>
      <c r="P69" s="308"/>
      <c r="Q69" s="51"/>
    </row>
    <row r="70" spans="1:17" x14ac:dyDescent="0.25">
      <c r="A70" s="51">
        <v>11</v>
      </c>
      <c r="B70" s="51"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0.43</v>
      </c>
      <c r="G71" s="308">
        <v>0</v>
      </c>
      <c r="H71" s="308">
        <v>0.13</v>
      </c>
      <c r="I71" s="308">
        <v>0.3</v>
      </c>
      <c r="J71" s="308"/>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0.89000000000000012</v>
      </c>
      <c r="G77" s="308">
        <v>0</v>
      </c>
      <c r="H77" s="308">
        <v>0.56000000000000005</v>
      </c>
      <c r="I77" s="308">
        <v>0.33</v>
      </c>
      <c r="J77" s="308"/>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0.58000000000000007</v>
      </c>
      <c r="G81" s="308">
        <v>0</v>
      </c>
      <c r="H81" s="308">
        <v>0.31</v>
      </c>
      <c r="I81" s="308">
        <v>0.27</v>
      </c>
      <c r="J81" s="308"/>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0.22</v>
      </c>
      <c r="G85" s="308">
        <v>0</v>
      </c>
      <c r="H85" s="308">
        <v>0.11</v>
      </c>
      <c r="I85" s="308">
        <v>0.11</v>
      </c>
      <c r="J85" s="308"/>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0.99</v>
      </c>
      <c r="G87" s="308">
        <v>0</v>
      </c>
      <c r="H87" s="308">
        <v>0.44</v>
      </c>
      <c r="I87" s="308">
        <v>0.55000000000000004</v>
      </c>
      <c r="J87" s="308"/>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0.26</v>
      </c>
      <c r="G91" s="308">
        <v>0</v>
      </c>
      <c r="H91" s="308">
        <v>0.17</v>
      </c>
      <c r="I91" s="308">
        <v>0.09</v>
      </c>
      <c r="J91" s="308"/>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0.44</v>
      </c>
      <c r="G95" s="308">
        <v>0</v>
      </c>
      <c r="H95" s="308">
        <v>0.11</v>
      </c>
      <c r="I95" s="308">
        <v>0.33</v>
      </c>
      <c r="J95" s="308"/>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0.44</v>
      </c>
      <c r="G99" s="308">
        <v>0</v>
      </c>
      <c r="H99" s="308">
        <v>0.22</v>
      </c>
      <c r="I99" s="308">
        <v>0.22</v>
      </c>
      <c r="J99" s="308"/>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0.16999999999999998</v>
      </c>
      <c r="G103" s="308">
        <v>0</v>
      </c>
      <c r="H103" s="308">
        <v>0.11</v>
      </c>
      <c r="I103" s="308">
        <v>0.06</v>
      </c>
      <c r="J103" s="308"/>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2.4500000000000002</v>
      </c>
      <c r="G107" s="308">
        <v>0.15</v>
      </c>
      <c r="H107" s="308">
        <v>1</v>
      </c>
      <c r="I107" s="308">
        <v>1.3</v>
      </c>
      <c r="J107" s="308"/>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1.71</v>
      </c>
      <c r="G111" s="308">
        <v>0.1</v>
      </c>
      <c r="H111" s="308">
        <v>0.11</v>
      </c>
      <c r="I111" s="308">
        <v>1.5</v>
      </c>
      <c r="J111" s="308"/>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21.870000000000005</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0</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2.4600000000000004</v>
      </c>
      <c r="G118" s="51">
        <f t="shared" si="7"/>
        <v>0</v>
      </c>
      <c r="H118" s="51">
        <f t="shared" si="7"/>
        <v>1.4200000000000002</v>
      </c>
      <c r="I118" s="51">
        <f t="shared" si="7"/>
        <v>1.04</v>
      </c>
      <c r="J118" s="51">
        <f t="shared" si="7"/>
        <v>0</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24.330000000000005</v>
      </c>
      <c r="G119" s="51">
        <f t="shared" ref="G119:P119" si="8">G117+G118</f>
        <v>1.6500000000000001</v>
      </c>
      <c r="H119" s="51">
        <f t="shared" si="8"/>
        <v>9.7799999999999994</v>
      </c>
      <c r="I119" s="51">
        <f t="shared" si="8"/>
        <v>12.900000000000002</v>
      </c>
      <c r="J119" s="51">
        <f t="shared" si="8"/>
        <v>0</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8" activePane="bottomLeft" state="frozen"/>
      <selection pane="bottomLeft" activeCell="J57" sqref="J57"/>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35"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35"/>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35"/>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1</v>
      </c>
      <c r="P78" s="240">
        <f t="shared" si="17"/>
        <v>1</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0.2</v>
      </c>
      <c r="P79" s="249">
        <v>0.2</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0.2</v>
      </c>
      <c r="P80" s="249">
        <v>0.2</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0.2</v>
      </c>
      <c r="P81" s="249">
        <v>0.2</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0.65</v>
      </c>
      <c r="P131" s="151">
        <f t="shared" si="23"/>
        <v>0</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hidden="1" customHeight="1" outlineLevel="1" x14ac:dyDescent="0.25">
      <c r="B132" s="82"/>
      <c r="C132" s="62"/>
      <c r="D132" s="49" t="s">
        <v>248</v>
      </c>
      <c r="E132" s="60"/>
      <c r="F132" s="74">
        <v>1.5</v>
      </c>
      <c r="G132" s="90">
        <v>0.5</v>
      </c>
      <c r="H132" s="90"/>
      <c r="I132" s="75">
        <f>SUM(K132:P132)</f>
        <v>2.0499999999999998</v>
      </c>
      <c r="J132" s="90"/>
      <c r="K132" s="152">
        <v>0.15</v>
      </c>
      <c r="L132" s="152">
        <v>0.45</v>
      </c>
      <c r="M132" s="152">
        <v>0.45</v>
      </c>
      <c r="N132" s="227">
        <v>0.5</v>
      </c>
      <c r="O132" s="227">
        <v>0.5</v>
      </c>
      <c r="P132" s="247">
        <v>0</v>
      </c>
      <c r="Q132" s="73"/>
      <c r="R132" s="73"/>
      <c r="S132" s="73"/>
      <c r="T132" s="73"/>
      <c r="U132" s="73"/>
      <c r="V132" s="60" t="s">
        <v>35</v>
      </c>
      <c r="W132" s="73" t="s">
        <v>45</v>
      </c>
      <c r="X132" s="73" t="s">
        <v>120</v>
      </c>
      <c r="Y132" s="51"/>
      <c r="Z132" s="76"/>
      <c r="AA132" s="49"/>
      <c r="AB132" s="49"/>
      <c r="AC132" s="50"/>
      <c r="AD132" s="79"/>
    </row>
    <row r="133" spans="1:30" ht="207" hidden="1" customHeight="1" outlineLevel="1" x14ac:dyDescent="0.25">
      <c r="B133" s="83"/>
      <c r="C133" s="50"/>
      <c r="D133" s="49" t="s">
        <v>249</v>
      </c>
      <c r="E133" s="52"/>
      <c r="F133" s="75">
        <v>1.5</v>
      </c>
      <c r="G133" s="91">
        <v>0.5</v>
      </c>
      <c r="H133" s="91"/>
      <c r="I133" s="75">
        <f>SUM(K133:P133)</f>
        <v>1.2000000000000002</v>
      </c>
      <c r="J133" s="91"/>
      <c r="K133" s="152">
        <v>0.05</v>
      </c>
      <c r="L133" s="152">
        <v>0.45</v>
      </c>
      <c r="M133" s="152">
        <v>0.5</v>
      </c>
      <c r="N133" s="228">
        <v>0.1</v>
      </c>
      <c r="O133" s="228">
        <v>0.1</v>
      </c>
      <c r="P133" s="138">
        <v>0</v>
      </c>
      <c r="Q133" s="76"/>
      <c r="R133" s="76"/>
      <c r="S133" s="76"/>
      <c r="T133" s="76"/>
      <c r="U133" s="76"/>
      <c r="V133" s="52" t="s">
        <v>35</v>
      </c>
      <c r="W133" s="76" t="s">
        <v>35</v>
      </c>
      <c r="X133" s="76" t="s">
        <v>121</v>
      </c>
      <c r="Y133" s="51"/>
      <c r="Z133" s="76"/>
      <c r="AA133" s="49"/>
      <c r="AB133" s="49"/>
      <c r="AC133" s="50"/>
      <c r="AD133" s="79"/>
    </row>
    <row r="134" spans="1:30" ht="119.4" hidden="1" outlineLevel="1" thickBot="1" x14ac:dyDescent="0.3">
      <c r="B134" s="83"/>
      <c r="C134" s="68"/>
      <c r="D134" s="49" t="s">
        <v>250</v>
      </c>
      <c r="E134" s="52"/>
      <c r="F134" s="75">
        <v>1.5</v>
      </c>
      <c r="G134" s="91">
        <v>0.5</v>
      </c>
      <c r="H134" s="91"/>
      <c r="I134" s="75">
        <f>SUM(K134:P134)</f>
        <v>1.05</v>
      </c>
      <c r="J134" s="75"/>
      <c r="K134" s="152">
        <v>0.05</v>
      </c>
      <c r="L134" s="152">
        <v>0.35</v>
      </c>
      <c r="M134" s="152">
        <v>0.55000000000000004</v>
      </c>
      <c r="N134" s="48">
        <v>0.05</v>
      </c>
      <c r="O134" s="48">
        <v>0.05</v>
      </c>
      <c r="P134" s="248">
        <v>0</v>
      </c>
      <c r="Q134" s="77"/>
      <c r="R134" s="77"/>
      <c r="S134" s="77"/>
      <c r="T134" s="77"/>
      <c r="U134" s="77"/>
      <c r="V134" s="48" t="s">
        <v>35</v>
      </c>
      <c r="W134" s="77" t="s">
        <v>35</v>
      </c>
      <c r="X134" s="77" t="s">
        <v>35</v>
      </c>
      <c r="Y134" s="51"/>
      <c r="Z134" s="77"/>
      <c r="AA134" s="67"/>
      <c r="AB134" s="67"/>
      <c r="AC134" s="50"/>
      <c r="AD134" s="79"/>
    </row>
    <row r="135" spans="1:30" ht="16.2" collapsed="1" thickBot="1" x14ac:dyDescent="0.3">
      <c r="C135" s="336" t="s">
        <v>269</v>
      </c>
      <c r="D135" s="337"/>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12.83</v>
      </c>
      <c r="P135" s="97">
        <f t="shared" si="24"/>
        <v>9.68</v>
      </c>
      <c r="Q135" s="127"/>
      <c r="R135" s="127"/>
      <c r="S135" s="127"/>
      <c r="T135" s="127"/>
      <c r="U135" s="127"/>
      <c r="V135" s="334"/>
      <c r="W135" s="334"/>
      <c r="X135" s="334"/>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36" t="s">
        <v>269</v>
      </c>
      <c r="D173" s="337"/>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d3</cp:lastModifiedBy>
  <dcterms:created xsi:type="dcterms:W3CDTF">2021-12-07T06:17:23Z</dcterms:created>
  <dcterms:modified xsi:type="dcterms:W3CDTF">2024-07-19T07:28:08Z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