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GPP\RAN1_96\UM10 UE processing times\NFV\Update\R1-1903227\To upload\Results for Kianoush\LG results\Update HW\"/>
    </mc:Choice>
  </mc:AlternateContent>
  <bookViews>
    <workbookView xWindow="1400" yWindow="0" windowWidth="11990" windowHeight="4230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6" l="1"/>
  <c r="E5" i="7"/>
  <c r="E5" i="4"/>
  <c r="J4" i="1"/>
  <c r="J4" i="13" l="1"/>
  <c r="J4" i="12"/>
  <c r="J4" i="11"/>
  <c r="J4" i="10"/>
  <c r="J4" i="9"/>
  <c r="J4" i="8"/>
  <c r="E4" i="7"/>
  <c r="E4" i="6"/>
  <c r="J4" i="5"/>
  <c r="E4" i="4"/>
  <c r="J4" i="4"/>
  <c r="J4" i="3"/>
  <c r="K2" i="13" l="1"/>
  <c r="J2" i="13"/>
  <c r="K2" i="12"/>
  <c r="J2" i="12"/>
  <c r="J2" i="11"/>
  <c r="J2" i="10"/>
  <c r="J2" i="9"/>
  <c r="E2" i="7"/>
  <c r="E2" i="6"/>
  <c r="K2" i="5"/>
  <c r="J2" i="5"/>
  <c r="K2" i="4"/>
  <c r="J2" i="4"/>
  <c r="E2" i="4"/>
  <c r="D2" i="4"/>
  <c r="K2" i="3"/>
  <c r="J2" i="3"/>
  <c r="K2" i="1"/>
  <c r="J2" i="1"/>
</calcChain>
</file>

<file path=xl/sharedStrings.xml><?xml version="1.0" encoding="utf-8"?>
<sst xmlns="http://schemas.openxmlformats.org/spreadsheetml/2006/main" count="522" uniqueCount="40">
  <si>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</si>
  <si>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</si>
  <si>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</si>
  <si>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</si>
  <si>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</si>
  <si>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</si>
  <si>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</si>
  <si>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</si>
  <si>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Hw/HiSi</t>
  </si>
  <si>
    <t>v01</t>
  </si>
  <si>
    <t>HW/HiSi. Added Scen 1-12</t>
  </si>
  <si>
    <t>n.a.</t>
  </si>
  <si>
    <t>no</t>
  </si>
  <si>
    <t>No</t>
  </si>
  <si>
    <t>n..a.</t>
  </si>
  <si>
    <t>HW/HiSi</t>
  </si>
  <si>
    <t>not valid, because (N1=N2) &gt; 4.5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</si>
  <si>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</si>
  <si>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</si>
  <si>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</si>
  <si>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</si>
  <si>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</si>
  <si>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</si>
  <si>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</si>
  <si>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</si>
  <si>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n.a.</t>
    <phoneticPr fontId="4"/>
  </si>
  <si>
    <t>0 (N1=4.5)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</si>
  <si>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</si>
  <si>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</si>
  <si>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</si>
  <si>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</si>
  <si>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</si>
  <si>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</si>
  <si>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</si>
  <si>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LGE Scen 1-12</t>
    <phoneticPr fontId="4"/>
  </si>
  <si>
    <t>LGE</t>
    <phoneticPr fontId="4"/>
  </si>
  <si>
    <t>Yes</t>
    <phoneticPr fontId="4"/>
  </si>
  <si>
    <t>LGE</t>
    <phoneticPr fontId="4"/>
  </si>
  <si>
    <t>v05</t>
  </si>
  <si>
    <t>Hw/HiSi Scen 1-12. Update according to new template. Scena 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</si>
</sst>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E32" sqref="E32"/>
    </sheetView>
  </sheetViews>
  <sheetFormatPr defaultRowHeight="14.5"/>
  <cols>
    <col min="1" max="1" width="19.26953125" customWidth="1"/>
    <col min="2" max="2" width="21.90625" customWidth="1"/>
    <col min="3" max="3" width="21.26953125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9</v>
      </c>
      <c r="C3" s="4" t="s">
        <v>10</v>
      </c>
    </row>
    <row r="4" spans="1:3">
      <c r="A4" s="3">
        <v>43516</v>
      </c>
      <c r="B4" s="4" t="s">
        <v>27</v>
      </c>
      <c r="C4" s="4" t="s">
        <v>28</v>
      </c>
    </row>
    <row r="5" spans="1:3">
      <c r="A5" s="3">
        <v>43516</v>
      </c>
      <c r="B5" s="5" t="s">
        <v>29</v>
      </c>
      <c r="C5" s="5" t="s">
        <v>30</v>
      </c>
    </row>
    <row r="6" spans="1:3">
      <c r="A6" s="3">
        <v>43517</v>
      </c>
      <c r="B6" s="4" t="s">
        <v>33</v>
      </c>
      <c r="C6" s="4" t="s">
        <v>34</v>
      </c>
    </row>
    <row r="7" spans="1:3" ht="39.5">
      <c r="A7" s="3">
        <v>43517</v>
      </c>
      <c r="B7" s="4" t="s">
        <v>38</v>
      </c>
      <c r="C7" s="17" t="s">
        <v>39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B1" zoomScaleNormal="100" workbookViewId="0">
      <selection activeCell="I10" sqref="I10"/>
    </sheetView>
  </sheetViews>
  <sheetFormatPr defaultRowHeight="14.5"/>
  <cols>
    <col min="1" max="1" width="15" customWidth="1"/>
    <col min="2" max="2" width="22.906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22.7265625" customWidth="1"/>
    <col min="8" max="8" width="24.08984375" customWidth="1"/>
    <col min="9" max="9" width="24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72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1.65</v>
      </c>
      <c r="H2" s="9">
        <v>1.5</v>
      </c>
      <c r="I2" s="9">
        <v>0.99</v>
      </c>
      <c r="J2" s="10">
        <f>4/5.5*100</f>
        <v>72.727272727272734</v>
      </c>
      <c r="K2" s="9">
        <f>(46+35)/2</f>
        <v>40.5</v>
      </c>
      <c r="L2" s="9" t="s">
        <v>13</v>
      </c>
    </row>
    <row r="3" spans="1:12">
      <c r="A3" s="9" t="s">
        <v>24</v>
      </c>
      <c r="B3" s="9">
        <v>0.83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1.47</v>
      </c>
      <c r="H3" s="9">
        <v>2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1.54</v>
      </c>
      <c r="H4" s="9">
        <v>2</v>
      </c>
      <c r="I4" s="9">
        <v>0.93</v>
      </c>
      <c r="J4" s="13">
        <f>(5.5-2)/5.5</f>
        <v>0.63636363636363635</v>
      </c>
      <c r="K4" s="14">
        <v>0.3488</v>
      </c>
      <c r="L4" s="9" t="s">
        <v>32</v>
      </c>
    </row>
    <row r="5" spans="1:12">
      <c r="A5" s="15" t="s">
        <v>35</v>
      </c>
      <c r="B5" s="15">
        <v>0.85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1.49</v>
      </c>
      <c r="H5" s="9">
        <v>2</v>
      </c>
      <c r="I5" s="9">
        <v>0.95</v>
      </c>
      <c r="J5" s="16">
        <v>0.63636363636363635</v>
      </c>
      <c r="K5" s="16">
        <v>0.34883720930232559</v>
      </c>
      <c r="L5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110" zoomScaleNormal="110" workbookViewId="0">
      <selection activeCell="I12" sqref="I1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0.83</v>
      </c>
      <c r="C2" s="9" t="s">
        <v>11</v>
      </c>
      <c r="D2" s="9" t="s">
        <v>11</v>
      </c>
      <c r="E2" s="9" t="s">
        <v>11</v>
      </c>
      <c r="F2" s="9" t="s">
        <v>14</v>
      </c>
      <c r="G2" s="9">
        <v>1.65</v>
      </c>
      <c r="H2" s="9">
        <v>2</v>
      </c>
      <c r="I2" s="10">
        <v>1</v>
      </c>
      <c r="J2" s="10">
        <f>3.5/5.5*100</f>
        <v>63.636363636363633</v>
      </c>
      <c r="K2" s="10">
        <f>(38+29)/2</f>
        <v>33.5</v>
      </c>
      <c r="L2" s="9" t="s">
        <v>13</v>
      </c>
    </row>
    <row r="3" spans="1:12">
      <c r="A3" s="9" t="s">
        <v>24</v>
      </c>
      <c r="B3" s="9">
        <v>0.79</v>
      </c>
      <c r="C3" s="9" t="s">
        <v>11</v>
      </c>
      <c r="D3" s="9" t="s">
        <v>11</v>
      </c>
      <c r="E3" s="9" t="s">
        <v>11</v>
      </c>
      <c r="F3" s="9" t="s">
        <v>25</v>
      </c>
      <c r="G3" s="9">
        <v>1.4</v>
      </c>
      <c r="H3" s="9">
        <v>3</v>
      </c>
      <c r="I3" s="9">
        <v>0.98</v>
      </c>
      <c r="J3" s="9">
        <v>45.45</v>
      </c>
      <c r="K3" s="9">
        <v>20.93</v>
      </c>
      <c r="L3" s="9"/>
    </row>
    <row r="4" spans="1:12">
      <c r="A4" s="9" t="s">
        <v>31</v>
      </c>
      <c r="B4" s="9">
        <v>0.86</v>
      </c>
      <c r="C4" s="9" t="s">
        <v>11</v>
      </c>
      <c r="D4" s="9" t="s">
        <v>11</v>
      </c>
      <c r="E4" s="9" t="s">
        <v>11</v>
      </c>
      <c r="F4" s="9" t="s">
        <v>25</v>
      </c>
      <c r="G4" s="9">
        <v>1.46</v>
      </c>
      <c r="H4" s="9">
        <v>3</v>
      </c>
      <c r="I4" s="9">
        <v>1</v>
      </c>
      <c r="J4" s="13">
        <f>(5.5-3)/5.5</f>
        <v>0.45454545454545453</v>
      </c>
      <c r="K4" s="14">
        <v>0.20930000000000001</v>
      </c>
      <c r="L4" s="9" t="s">
        <v>32</v>
      </c>
    </row>
    <row r="5" spans="1:12">
      <c r="A5" s="15" t="s">
        <v>35</v>
      </c>
      <c r="B5" s="9">
        <v>0.82</v>
      </c>
      <c r="C5" s="9" t="s">
        <v>11</v>
      </c>
      <c r="D5" s="9" t="s">
        <v>11</v>
      </c>
      <c r="E5" s="9" t="s">
        <v>11</v>
      </c>
      <c r="F5" s="9" t="s">
        <v>25</v>
      </c>
      <c r="G5" s="9">
        <v>1.42</v>
      </c>
      <c r="H5" s="9">
        <v>2.5</v>
      </c>
      <c r="I5" s="9">
        <v>1</v>
      </c>
      <c r="J5" s="16">
        <v>0.54545454545454541</v>
      </c>
      <c r="K5" s="16">
        <v>0.27906976744186046</v>
      </c>
      <c r="L5" s="9" t="s">
        <v>36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110" zoomScaleNormal="110" workbookViewId="0">
      <selection activeCell="I11" sqref="I11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ht="29">
      <c r="A2" s="9" t="s">
        <v>15</v>
      </c>
      <c r="B2" s="9" t="s">
        <v>12</v>
      </c>
      <c r="C2" s="9">
        <v>5</v>
      </c>
      <c r="D2" s="9">
        <f>(1.04-0.91)/1.04*100</f>
        <v>12.5</v>
      </c>
      <c r="E2" s="11">
        <f>0.5/5.5*100</f>
        <v>9.0909090909090917</v>
      </c>
      <c r="F2" s="12" t="s">
        <v>16</v>
      </c>
      <c r="G2" s="9">
        <v>1.87</v>
      </c>
      <c r="H2" s="11">
        <v>0.5</v>
      </c>
      <c r="I2" s="11">
        <v>0.9</v>
      </c>
      <c r="J2" s="11">
        <f>5/5.5</f>
        <v>0.90909090909090906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1.01</v>
      </c>
      <c r="C3" s="9">
        <v>5</v>
      </c>
      <c r="D3" s="9">
        <v>0.87</v>
      </c>
      <c r="E3" s="9">
        <v>9.09</v>
      </c>
      <c r="F3" s="9" t="s">
        <v>26</v>
      </c>
      <c r="G3" s="9">
        <v>1.72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1.07</v>
      </c>
      <c r="C4" s="9">
        <v>4</v>
      </c>
      <c r="D4" s="9">
        <v>0.89</v>
      </c>
      <c r="E4" s="13">
        <f>(5.5-4)/5.5</f>
        <v>0.27272727272727271</v>
      </c>
      <c r="F4" s="14">
        <v>6.9800000000000001E-2</v>
      </c>
      <c r="G4" s="9">
        <v>1.79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32</v>
      </c>
    </row>
    <row r="5" spans="1:12">
      <c r="A5" s="15" t="s">
        <v>35</v>
      </c>
      <c r="B5" s="9">
        <v>1.03</v>
      </c>
      <c r="C5" s="15">
        <v>4</v>
      </c>
      <c r="D5" s="9">
        <v>0.88</v>
      </c>
      <c r="E5" s="13">
        <f>(5.5-4)/5.5</f>
        <v>0.27272727272727271</v>
      </c>
      <c r="F5" s="14">
        <v>6.9800000000000001E-2</v>
      </c>
      <c r="G5" s="9">
        <v>1.74</v>
      </c>
      <c r="H5" s="9">
        <v>1</v>
      </c>
      <c r="I5" s="9">
        <v>0.9</v>
      </c>
      <c r="J5" s="16">
        <v>0.81818181818181823</v>
      </c>
      <c r="K5" s="16">
        <v>0.48837209302325579</v>
      </c>
      <c r="L5" s="9" t="s">
        <v>32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120" zoomScaleNormal="120" workbookViewId="0">
      <selection activeCell="I12" sqref="I12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0.97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1.97</v>
      </c>
      <c r="H2" s="11">
        <v>0.5</v>
      </c>
      <c r="I2" s="11">
        <v>0.9</v>
      </c>
      <c r="J2" s="11">
        <f>5/5.5*100</f>
        <v>90.909090909090907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0.94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1.62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1.68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13</v>
      </c>
    </row>
    <row r="5" spans="1:12">
      <c r="A5" s="15" t="s">
        <v>35</v>
      </c>
      <c r="B5" s="15">
        <v>0.96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1.64</v>
      </c>
      <c r="H5" s="9">
        <v>1</v>
      </c>
      <c r="I5" s="9">
        <v>0.9</v>
      </c>
      <c r="J5" s="16">
        <v>0.81818181818181823</v>
      </c>
      <c r="K5" s="16">
        <v>0.48837209302325579</v>
      </c>
      <c r="L5" s="9"/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130" zoomScaleNormal="130" workbookViewId="0">
      <selection activeCell="D11" sqref="D11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1.1499999999999999</v>
      </c>
      <c r="C2" s="9">
        <v>2</v>
      </c>
      <c r="D2" s="11">
        <v>0.89</v>
      </c>
      <c r="E2" s="11">
        <f>3.5/5.5*100</f>
        <v>63.636363636363633</v>
      </c>
      <c r="F2" s="11">
        <v>38</v>
      </c>
      <c r="G2" s="9">
        <v>2.15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2</v>
      </c>
      <c r="D3" s="9">
        <v>0.86</v>
      </c>
      <c r="E3" s="9">
        <v>63.64</v>
      </c>
      <c r="F3" s="9">
        <v>34.880000000000003</v>
      </c>
      <c r="G3" s="9">
        <v>1.97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2</v>
      </c>
      <c r="D4" s="9">
        <v>0.86</v>
      </c>
      <c r="E4" s="13">
        <f>(5.5-2)/5.5</f>
        <v>0.63636363636363635</v>
      </c>
      <c r="F4" s="14">
        <v>0.3488</v>
      </c>
      <c r="G4" s="9">
        <v>2.04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>
      <c r="A5" s="15" t="s">
        <v>35</v>
      </c>
      <c r="B5" s="9">
        <v>1.1399999999999999</v>
      </c>
      <c r="C5" s="9">
        <v>2</v>
      </c>
      <c r="D5" s="9">
        <v>0.88</v>
      </c>
      <c r="E5" s="13">
        <f>(5.5-2)/5.5</f>
        <v>0.63636363636363635</v>
      </c>
      <c r="F5" s="14">
        <v>0.3488</v>
      </c>
      <c r="G5" s="9">
        <v>1.99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D14" sqref="D1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1.1499999999999999</v>
      </c>
      <c r="C2" s="11">
        <v>3</v>
      </c>
      <c r="D2" s="11">
        <v>0.98</v>
      </c>
      <c r="E2" s="11">
        <f>2.5/5.5*100</f>
        <v>45.454545454545453</v>
      </c>
      <c r="F2" s="11">
        <v>23</v>
      </c>
      <c r="G2" s="9">
        <v>2.2200000000000002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3</v>
      </c>
      <c r="D3" s="9">
        <v>0.95</v>
      </c>
      <c r="E3" s="9">
        <v>45.45</v>
      </c>
      <c r="F3" s="9">
        <v>20.93</v>
      </c>
      <c r="G3" s="9">
        <v>1.9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3</v>
      </c>
      <c r="D4" s="9">
        <v>0.96</v>
      </c>
      <c r="E4" s="13">
        <f>(5.5-3)/5.5</f>
        <v>0.45454545454545453</v>
      </c>
      <c r="F4" s="14">
        <v>0.20930000000000001</v>
      </c>
      <c r="G4" s="9">
        <v>1.96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>
      <c r="A5" s="15" t="s">
        <v>35</v>
      </c>
      <c r="B5" s="9">
        <v>1.1399999999999999</v>
      </c>
      <c r="C5" s="9">
        <v>3</v>
      </c>
      <c r="D5" s="9">
        <v>0.97</v>
      </c>
      <c r="E5" s="13">
        <f>(5.5-3)/5.5</f>
        <v>0.45454545454545453</v>
      </c>
      <c r="F5" s="14">
        <v>0.20930000000000001</v>
      </c>
      <c r="G5" s="9">
        <v>1.92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110" zoomScaleNormal="110" workbookViewId="0">
      <selection activeCell="I9" sqref="I9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0.67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1.33</v>
      </c>
      <c r="H2" s="11">
        <v>5.5</v>
      </c>
      <c r="I2" s="11">
        <v>1</v>
      </c>
      <c r="J2" s="11">
        <v>50</v>
      </c>
      <c r="K2" s="11">
        <v>24</v>
      </c>
      <c r="L2" s="9" t="s">
        <v>13</v>
      </c>
    </row>
    <row r="3" spans="1:12">
      <c r="A3" s="9" t="s">
        <v>24</v>
      </c>
      <c r="B3" s="9">
        <v>0.65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1.1499999999999999</v>
      </c>
      <c r="H3" s="9">
        <v>7</v>
      </c>
      <c r="I3" s="9">
        <v>0.96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1.21</v>
      </c>
      <c r="H4" s="9">
        <v>7</v>
      </c>
      <c r="I4" s="9">
        <v>1</v>
      </c>
      <c r="J4" s="13">
        <f>(11-7)/11</f>
        <v>0.36363636363636365</v>
      </c>
      <c r="K4" s="14">
        <v>0.13950000000000001</v>
      </c>
      <c r="L4" s="9" t="s">
        <v>32</v>
      </c>
    </row>
    <row r="5" spans="1:12">
      <c r="A5" s="15" t="s">
        <v>35</v>
      </c>
      <c r="B5" s="9">
        <v>0.66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1.1599999999999999</v>
      </c>
      <c r="H5" s="9">
        <v>7</v>
      </c>
      <c r="I5" s="9">
        <v>0.97</v>
      </c>
      <c r="J5" s="16">
        <v>0.36363636363636365</v>
      </c>
      <c r="K5" s="16">
        <v>0.13953488372093023</v>
      </c>
      <c r="L5" s="9" t="s">
        <v>32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110" zoomScaleNormal="110" workbookViewId="0">
      <selection activeCell="I10" sqref="I10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0.63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1.31</v>
      </c>
      <c r="H2" s="11">
        <v>6.5</v>
      </c>
      <c r="I2" s="11">
        <v>1</v>
      </c>
      <c r="J2" s="11">
        <f>4.5/11*100</f>
        <v>40.909090909090914</v>
      </c>
      <c r="K2" s="9">
        <v>17</v>
      </c>
      <c r="L2" s="9" t="s">
        <v>12</v>
      </c>
    </row>
    <row r="3" spans="1:12">
      <c r="A3" s="9" t="s">
        <v>24</v>
      </c>
      <c r="B3" s="9">
        <v>0.62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1.1200000000000001</v>
      </c>
      <c r="H3" s="9">
        <v>8</v>
      </c>
      <c r="I3" s="9">
        <v>1</v>
      </c>
      <c r="J3" s="9">
        <v>27.27</v>
      </c>
      <c r="K3" s="9">
        <v>6.98</v>
      </c>
      <c r="L3" s="9"/>
    </row>
    <row r="4" spans="1:12">
      <c r="A4" s="9" t="s">
        <v>31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1.18</v>
      </c>
      <c r="H4" s="9">
        <v>7</v>
      </c>
      <c r="I4" s="9">
        <v>0.93</v>
      </c>
      <c r="J4" s="13">
        <f>(11-7)/11</f>
        <v>0.36363636363636365</v>
      </c>
      <c r="K4" s="14">
        <v>0.13950000000000001</v>
      </c>
      <c r="L4" s="9" t="s">
        <v>32</v>
      </c>
    </row>
    <row r="5" spans="1:12">
      <c r="A5" s="15" t="s">
        <v>37</v>
      </c>
      <c r="B5" s="15">
        <v>0.63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1.1299999999999999</v>
      </c>
      <c r="H5" s="9">
        <v>7</v>
      </c>
      <c r="I5" s="9">
        <v>0.9</v>
      </c>
      <c r="J5" s="16">
        <v>0.36363636363636365</v>
      </c>
      <c r="K5" s="16">
        <v>0.13953488372093023</v>
      </c>
      <c r="L5" s="9" t="s">
        <v>32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I10" sqref="I10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1.26</v>
      </c>
      <c r="H3" s="9">
        <v>5</v>
      </c>
      <c r="I3" s="9">
        <v>0.87</v>
      </c>
      <c r="J3" s="9">
        <v>54.55</v>
      </c>
      <c r="K3" s="9">
        <v>27.91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1.32</v>
      </c>
      <c r="H4" s="9">
        <v>5</v>
      </c>
      <c r="I4" s="9">
        <v>0.89</v>
      </c>
      <c r="J4" s="13">
        <f>(11-5)/11</f>
        <v>0.54545454545454541</v>
      </c>
      <c r="K4" s="14">
        <v>0.27910000000000001</v>
      </c>
      <c r="L4" s="9" t="s">
        <v>32</v>
      </c>
    </row>
    <row r="5" spans="1:12">
      <c r="A5" s="15" t="s">
        <v>35</v>
      </c>
      <c r="B5" s="15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1.27</v>
      </c>
      <c r="H5" s="9">
        <v>5</v>
      </c>
      <c r="I5" s="9">
        <v>0.88</v>
      </c>
      <c r="J5" s="16">
        <v>0.54545454545454541</v>
      </c>
      <c r="K5" s="16">
        <v>0.27906976744186046</v>
      </c>
      <c r="L5" s="15" t="s">
        <v>36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110" zoomScaleNormal="110" workbookViewId="0">
      <selection activeCell="I11" sqref="I11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2.46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1.22</v>
      </c>
      <c r="H3" s="9">
        <v>7</v>
      </c>
      <c r="I3" s="9">
        <v>1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1.29</v>
      </c>
      <c r="H4" s="9">
        <v>6</v>
      </c>
      <c r="I4" s="9">
        <v>0.98</v>
      </c>
      <c r="J4" s="13">
        <f>(11-6)/11</f>
        <v>0.45454545454545453</v>
      </c>
      <c r="K4" s="14">
        <v>0.20930000000000001</v>
      </c>
      <c r="L4" s="9" t="s">
        <v>32</v>
      </c>
    </row>
    <row r="5" spans="1:12">
      <c r="A5" s="15" t="s">
        <v>35</v>
      </c>
      <c r="B5" s="15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1.24</v>
      </c>
      <c r="H5" s="9">
        <v>6.5</v>
      </c>
      <c r="I5" s="9">
        <v>1</v>
      </c>
      <c r="J5" s="16">
        <v>0.40909090909090912</v>
      </c>
      <c r="K5" s="16">
        <v>0.1744186046511628</v>
      </c>
      <c r="L5" s="9" t="s">
        <v>32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B1" zoomScale="110" zoomScaleNormal="110" workbookViewId="0">
      <selection activeCell="I13" sqref="I1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</v>
      </c>
      <c r="H2" s="11">
        <v>3</v>
      </c>
      <c r="I2" s="11">
        <v>0.94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1.42</v>
      </c>
      <c r="H3" s="9">
        <v>3</v>
      </c>
      <c r="I3" s="9">
        <v>0.9</v>
      </c>
      <c r="J3" s="9">
        <v>72.73</v>
      </c>
      <c r="K3" s="9">
        <v>41.86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1.48</v>
      </c>
      <c r="H4" s="9">
        <v>3</v>
      </c>
      <c r="I4" s="9">
        <v>0.91</v>
      </c>
      <c r="J4" s="13">
        <f>(11-3)/11</f>
        <v>0.72727272727272729</v>
      </c>
      <c r="K4" s="14">
        <v>0.41860000000000003</v>
      </c>
      <c r="L4" s="9" t="s">
        <v>13</v>
      </c>
    </row>
    <row r="5" spans="1:12">
      <c r="A5" s="15" t="s">
        <v>35</v>
      </c>
      <c r="B5" s="15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1.43</v>
      </c>
      <c r="H5" s="9">
        <v>3</v>
      </c>
      <c r="I5" s="9">
        <v>0.91</v>
      </c>
      <c r="J5" s="16">
        <v>0.72727272727272729</v>
      </c>
      <c r="K5" s="16">
        <v>0.41860465116279072</v>
      </c>
      <c r="L5" s="15" t="s">
        <v>36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I18" sqref="I1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1.58</v>
      </c>
      <c r="H2" s="11">
        <v>3</v>
      </c>
      <c r="I2" s="11">
        <v>0.9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1.38</v>
      </c>
      <c r="H3" s="9">
        <v>4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1.45</v>
      </c>
      <c r="H4" s="9">
        <v>4</v>
      </c>
      <c r="I4" s="9">
        <v>0.95</v>
      </c>
      <c r="J4" s="13">
        <f>(11-4)/11</f>
        <v>0.63636363636363635</v>
      </c>
      <c r="K4" s="14">
        <v>0.3488</v>
      </c>
      <c r="L4" s="9" t="s">
        <v>32</v>
      </c>
    </row>
    <row r="5" spans="1:12">
      <c r="A5" s="9" t="s">
        <v>35</v>
      </c>
      <c r="B5" s="9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</v>
      </c>
      <c r="H5" s="9">
        <v>4</v>
      </c>
      <c r="I5" s="9">
        <v>0.94</v>
      </c>
      <c r="J5" s="16">
        <v>0.63636363636363635</v>
      </c>
      <c r="K5" s="16">
        <v>0.34883720930232559</v>
      </c>
      <c r="L5" s="9" t="s">
        <v>32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16</v>
      </c>
      <c r="I2" s="9">
        <v>0.99</v>
      </c>
      <c r="J2" s="9">
        <v>55.56</v>
      </c>
      <c r="K2" s="9">
        <v>13.04</v>
      </c>
      <c r="L2" s="9"/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</v>
      </c>
      <c r="H2" s="9">
        <v>16</v>
      </c>
      <c r="I2" s="9">
        <v>0.97</v>
      </c>
      <c r="J2" s="9">
        <v>55.56</v>
      </c>
      <c r="K2" s="9">
        <v>13.04</v>
      </c>
      <c r="L2" s="9"/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1.44</v>
      </c>
      <c r="H2" s="9">
        <v>15</v>
      </c>
      <c r="I2" s="9">
        <v>1</v>
      </c>
      <c r="J2" s="9">
        <v>58.33</v>
      </c>
      <c r="K2" s="9">
        <v>16.3</v>
      </c>
      <c r="L2" s="9"/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15</v>
      </c>
      <c r="I2" s="9">
        <v>0.98</v>
      </c>
      <c r="J2" s="9">
        <v>58.33</v>
      </c>
      <c r="K2" s="9">
        <v>16.3</v>
      </c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1.63</v>
      </c>
      <c r="H2" s="9">
        <v>13</v>
      </c>
      <c r="I2" s="9">
        <v>0.96</v>
      </c>
      <c r="J2" s="9">
        <v>63.89</v>
      </c>
      <c r="K2" s="9">
        <v>22.83</v>
      </c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36328125" customWidth="1"/>
    <col min="5" max="5" width="14.36328125" customWidth="1"/>
    <col min="6" max="6" width="22.6328125" customWidth="1"/>
    <col min="7" max="7" width="18.7265625" customWidth="1"/>
    <col min="8" max="8" width="24.08984375" customWidth="1"/>
    <col min="9" max="9" width="22.6328125" customWidth="1"/>
    <col min="10" max="10" width="16.90625" customWidth="1"/>
    <col min="11" max="11" width="19.6328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1.62</v>
      </c>
      <c r="H2" s="9">
        <v>14</v>
      </c>
      <c r="I2" s="9">
        <v>0.99</v>
      </c>
      <c r="J2" s="9">
        <v>61.11</v>
      </c>
      <c r="K2" s="9">
        <v>19.57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Thorsten Schier</cp:lastModifiedBy>
  <dcterms:created xsi:type="dcterms:W3CDTF">2019-02-18T06:05:45Z</dcterms:created>
  <dcterms:modified xsi:type="dcterms:W3CDTF">2019-02-21T10:49:05Z</dcterms:modified>
</cp:coreProperties>
</file>