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Shin Horng\Sony\3GPP\RAN1\20190225-0301 - RAN1#96\Discussions\Rel-16 eURLLC - UE Processing Time\"/>
    </mc:Choice>
  </mc:AlternateContent>
  <bookViews>
    <workbookView xWindow="0" yWindow="0" windowWidth="28800" windowHeight="14508" tabRatio="75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3" l="1"/>
  <c r="J14" i="12"/>
  <c r="J17" i="5"/>
  <c r="J16" i="4"/>
  <c r="K8" i="19" l="1"/>
  <c r="J8" i="19"/>
  <c r="K7" i="18"/>
  <c r="J7" i="18"/>
  <c r="J9" i="17"/>
  <c r="J7" i="16"/>
  <c r="J9" i="15"/>
  <c r="J7" i="14"/>
  <c r="K14" i="13"/>
  <c r="J14" i="13"/>
  <c r="K13" i="12"/>
  <c r="J13" i="12"/>
  <c r="K16" i="5"/>
  <c r="J16" i="5"/>
  <c r="K15" i="4"/>
  <c r="J15" i="4"/>
  <c r="J17" i="3"/>
  <c r="K15" i="1"/>
  <c r="J15" i="1"/>
  <c r="J16" i="3" l="1"/>
  <c r="K12" i="12"/>
  <c r="J12" i="12"/>
  <c r="K13" i="13"/>
  <c r="J13" i="13"/>
  <c r="J6" i="18"/>
  <c r="J7" i="19"/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<sst xmlns="http://schemas.openxmlformats.org/spreadsheetml/2006/main" count="2020" uniqueCount="121">
  <si>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</si>
  <si>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</si>
  <si>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</si>
  <si>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</si>
  <si>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</si>
  <si>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</si>
  <si>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</si>
  <si>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</si>
  <si>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</si>
  <si>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</si>
  <si>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</si>
  <si>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</si>
  <si>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</si>
  <si>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</si>
  <si>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</si>
  <si>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</si>
  <si>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</si>
  <si>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</si>
  <si>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</si>
  <si>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</si>
  <si>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</si>
  <si>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</si>
  <si>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</si>
  <si>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</si>
  <si>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</si>
  <si>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</si>
  <si>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</si>
  <si>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</si>
  <si>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</si>
  <si>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</si>
  <si>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</si>
  <si>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</si>
  <si>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</si>
  <si>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</si>
  <si>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</si>
  <si>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</si>
  <si>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</si>
  <si>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</si>
  <si>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</si>
  <si>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</si>
  <si>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</si>
  <si>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</si>
  <si>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</si>
  <si>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</si>
  <si>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</si>
  <si>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</si>
  <si>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</si>
  <si>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</si>
  <si>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</si>
  <si>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</si>
  <si>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</si>
  <si>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</si>
  <si>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</si>
  <si>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</si>
  <si>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</si>
  <si>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</si>
  <si>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</si>
  <si>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</si>
  <si>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</si>
  <si>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</si>
  <si>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</si>
  <si>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</si>
  <si>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</si>
  <si>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</si>
  <si>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</si>
  <si>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</si>
  <si>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</si>
  <si>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</si>
  <si>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</si>
  <si>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</si>
  <si>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</si>
  <si>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</si>
  <si>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</si>
  <si>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</si>
  <si>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</si>
  <si>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</si>
  <si>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</si>
  <si>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</si>
  <si>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Assumptions differences comparted to UL scenario 8</t>
  </si>
  <si>
    <r>
      <t>v</t>
    </r>
    <r>
      <rPr>
        <b/>
        <sz val="10"/>
        <rFont val="Calibri"/>
        <family val="3"/>
        <charset val="129"/>
        <scheme val="minor"/>
      </rPr>
      <t>13</t>
    </r>
    <phoneticPr fontId="12" type="noConversion"/>
  </si>
  <si>
    <r>
      <t>S</t>
    </r>
    <r>
      <rPr>
        <b/>
        <sz val="10"/>
        <rFont val="Calibri"/>
        <family val="3"/>
        <charset val="129"/>
        <scheme val="minor"/>
      </rPr>
      <t>amsung Scen 1-12</t>
    </r>
    <phoneticPr fontId="12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</si>
  <si>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12" type="noConversion"/>
  </si>
  <si>
    <t>NO</t>
    <phoneticPr fontId="15" type="noConversion"/>
  </si>
  <si>
    <t>NO</t>
    <phoneticPr fontId="15" type="noConversion"/>
  </si>
  <si>
    <t>Impossible</t>
    <phoneticPr fontId="15" type="noConversion"/>
  </si>
  <si>
    <t>NO</t>
    <phoneticPr fontId="15" type="noConversion"/>
  </si>
  <si>
    <t>v14</t>
    <phoneticPr fontId="12" type="noConversion"/>
  </si>
  <si>
    <r>
      <t>D</t>
    </r>
    <r>
      <rPr>
        <b/>
        <sz val="10"/>
        <rFont val="Calibri"/>
        <family val="3"/>
        <charset val="134"/>
        <scheme val="minor"/>
      </rPr>
      <t>OCOMO Scenario 21-26 (new)</t>
    </r>
    <phoneticPr fontId="12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</si>
  <si>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8" type="noConversion"/>
  </si>
  <si>
    <t>Note: UL scenario 20 is the same as UL scenario 8 except the following</t>
    <phoneticPr fontId="12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</si>
  <si>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</t>
    </r>
    <phoneticPr fontId="18" type="noConversion"/>
  </si>
  <si>
    <t>n.a</t>
    <phoneticPr fontId="18" type="noConversion"/>
  </si>
  <si>
    <t>Note: UL scenario 21 is the same as UL scenario 2 except that the TDD UL/DL configuration {SU}, S={D10, G2, U2} is assumed.</t>
    <phoneticPr fontId="18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</si>
  <si>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8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</si>
  <si>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8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</si>
  <si>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SUU}, S={D10, G2, U2} is assumed.</t>
    </r>
    <phoneticPr fontId="18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</si>
  <si>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charset val="134"/>
        <scheme val="minor"/>
      </rPr>
      <t xml:space="preserve"> is the same as UL scenario 1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{DSUU}, S={D10, G2, U2} is assumed.</t>
    </r>
    <phoneticPr fontId="18" type="noConversion"/>
  </si>
  <si>
    <t>Note: UL scenario 26 is the same as UL scenario 18 except that the TDD UL/DL configuration {DSUU}, S={D10, G2, U2} is assumed.</t>
    <phoneticPr fontId="18" type="noConversion"/>
  </si>
  <si>
    <t>DOCOMO</t>
    <phoneticPr fontId="18" type="noConversion"/>
  </si>
  <si>
    <t>n.a.</t>
    <phoneticPr fontId="18" type="noConversion"/>
  </si>
  <si>
    <t>v15</t>
    <phoneticPr fontId="12" type="noConversion"/>
  </si>
  <si>
    <t>OPPO Scen 1-6</t>
    <phoneticPr fontId="12" type="noConversion"/>
  </si>
  <si>
    <t>OPPO</t>
    <phoneticPr fontId="19"/>
  </si>
  <si>
    <t>OPPO</t>
    <phoneticPr fontId="19"/>
  </si>
  <si>
    <t>OPPO</t>
    <phoneticPr fontId="19"/>
  </si>
  <si>
    <t>OPPO</t>
    <phoneticPr fontId="19"/>
  </si>
  <si>
    <t>v16</t>
  </si>
  <si>
    <t>Intel Scen 1-18</t>
  </si>
  <si>
    <t>Intel Corp.</t>
  </si>
  <si>
    <t>NA</t>
  </si>
  <si>
    <t>yes</t>
  </si>
  <si>
    <t>Intel Corp</t>
  </si>
  <si>
    <t>Intel (updated)</t>
  </si>
  <si>
    <t>v17</t>
  </si>
  <si>
    <t>Intel Scen 1-18 (Updated results)</t>
  </si>
  <si>
    <t>Ericsson (updated)</t>
  </si>
  <si>
    <t>v18</t>
  </si>
  <si>
    <t>Ericsson Scen 1-18 (Updated results)</t>
  </si>
  <si>
    <t>v19</t>
  </si>
  <si>
    <t>Sony Scen 1-12 (Updated results)</t>
  </si>
  <si>
    <t>Sony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</si>
</sst>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);[Red]\(0.00\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0" fontId="2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2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10" workbookViewId="0">
      <selection activeCell="C22" sqref="C22"/>
    </sheetView>
  </sheetViews>
  <sheetFormatPr defaultColWidth="9" defaultRowHeight="14.4"/>
  <cols>
    <col min="1" max="1" width="19.21875" customWidth="1"/>
    <col min="2" max="2" width="21.77734375" customWidth="1"/>
    <col min="3" max="3" width="31.33203125" customWidth="1"/>
  </cols>
  <sheetData>
    <row r="1" spans="1:3">
      <c r="A1" s="29" t="s">
        <v>0</v>
      </c>
      <c r="B1" s="30" t="s">
        <v>1</v>
      </c>
      <c r="C1" s="30" t="s">
        <v>2</v>
      </c>
    </row>
    <row r="2" spans="1:3">
      <c r="A2" s="31"/>
      <c r="B2" s="32" t="s">
        <v>3</v>
      </c>
      <c r="C2" s="32"/>
    </row>
    <row r="3" spans="1:3">
      <c r="A3" s="31">
        <v>43515</v>
      </c>
      <c r="B3" s="32" t="s">
        <v>4</v>
      </c>
      <c r="C3" s="32" t="s">
        <v>5</v>
      </c>
    </row>
    <row r="4" spans="1:3">
      <c r="A4" s="31">
        <v>43516</v>
      </c>
      <c r="B4" s="32" t="s">
        <v>6</v>
      </c>
      <c r="C4" s="32" t="s">
        <v>7</v>
      </c>
    </row>
    <row r="5" spans="1:3">
      <c r="A5" s="31">
        <v>43516</v>
      </c>
      <c r="B5" s="33" t="s">
        <v>8</v>
      </c>
      <c r="C5" s="33" t="s">
        <v>9</v>
      </c>
    </row>
    <row r="6" spans="1:3">
      <c r="A6" s="34">
        <v>43517</v>
      </c>
      <c r="B6" s="34" t="s">
        <v>10</v>
      </c>
      <c r="C6" s="34" t="s">
        <v>11</v>
      </c>
    </row>
    <row r="7" spans="1:3">
      <c r="A7" s="31">
        <v>43517</v>
      </c>
      <c r="B7" s="32" t="s">
        <v>12</v>
      </c>
      <c r="C7" s="32" t="s">
        <v>13</v>
      </c>
    </row>
    <row r="8" spans="1:3" ht="27.6">
      <c r="A8" s="31">
        <v>43517</v>
      </c>
      <c r="B8" s="32" t="s">
        <v>14</v>
      </c>
      <c r="C8" s="35" t="s">
        <v>15</v>
      </c>
    </row>
    <row r="9" spans="1:3">
      <c r="A9" s="31">
        <v>43517</v>
      </c>
      <c r="B9" s="32" t="s">
        <v>16</v>
      </c>
      <c r="C9" s="36" t="s">
        <v>17</v>
      </c>
    </row>
    <row r="10" spans="1:3">
      <c r="A10" s="31">
        <v>43517</v>
      </c>
      <c r="B10" s="32" t="s">
        <v>18</v>
      </c>
      <c r="C10" s="32" t="s">
        <v>19</v>
      </c>
    </row>
    <row r="11" spans="1:3">
      <c r="A11" s="31">
        <v>43517</v>
      </c>
      <c r="B11" s="32" t="s">
        <v>20</v>
      </c>
      <c r="C11" s="32" t="s">
        <v>21</v>
      </c>
    </row>
    <row r="12" spans="1:3">
      <c r="A12" s="31">
        <v>43518</v>
      </c>
      <c r="B12" s="32" t="s">
        <v>22</v>
      </c>
      <c r="C12" s="32" t="s">
        <v>23</v>
      </c>
    </row>
    <row r="13" spans="1:3">
      <c r="A13" s="31">
        <v>43518</v>
      </c>
      <c r="B13" s="32" t="s">
        <v>24</v>
      </c>
      <c r="C13" s="32" t="s">
        <v>25</v>
      </c>
    </row>
    <row r="14" spans="1:3">
      <c r="A14" s="31">
        <v>43518</v>
      </c>
      <c r="B14" s="32" t="s">
        <v>26</v>
      </c>
      <c r="C14" s="32" t="s">
        <v>27</v>
      </c>
    </row>
    <row r="15" spans="1:3">
      <c r="A15" s="31">
        <v>43518</v>
      </c>
      <c r="B15" s="37" t="s">
        <v>79</v>
      </c>
      <c r="C15" s="37" t="s">
        <v>80</v>
      </c>
    </row>
    <row r="16" spans="1:3">
      <c r="A16" s="31">
        <v>43518</v>
      </c>
      <c r="B16" s="31" t="s">
        <v>86</v>
      </c>
      <c r="C16" s="31" t="s">
        <v>87</v>
      </c>
    </row>
    <row r="17" spans="1:3">
      <c r="A17" s="31">
        <v>43518</v>
      </c>
      <c r="B17" s="37" t="s">
        <v>100</v>
      </c>
      <c r="C17" s="37" t="s">
        <v>101</v>
      </c>
    </row>
    <row r="18" spans="1:3">
      <c r="A18" s="31">
        <v>43518</v>
      </c>
      <c r="B18" s="37" t="s">
        <v>106</v>
      </c>
      <c r="C18" s="37" t="s">
        <v>107</v>
      </c>
    </row>
    <row r="19" spans="1:3">
      <c r="A19" s="31">
        <v>43518</v>
      </c>
      <c r="B19" s="37" t="s">
        <v>113</v>
      </c>
      <c r="C19" s="37" t="s">
        <v>114</v>
      </c>
    </row>
    <row r="20" spans="1:3">
      <c r="A20" s="31">
        <v>43522</v>
      </c>
      <c r="B20" s="37" t="s">
        <v>116</v>
      </c>
      <c r="C20" s="37" t="s">
        <v>117</v>
      </c>
    </row>
    <row r="21" spans="1:3">
      <c r="A21" s="31">
        <v>43522</v>
      </c>
      <c r="B21" s="37" t="s">
        <v>118</v>
      </c>
      <c r="C21" s="33" t="s">
        <v>119</v>
      </c>
    </row>
  </sheetData>
  <phoneticPr fontId="12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85" zoomScaleNormal="85" workbookViewId="0">
      <selection activeCell="A16" sqref="A16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46" t="s">
        <v>42</v>
      </c>
      <c r="B4" s="46">
        <v>0.46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1.1399999999999999</v>
      </c>
      <c r="H4" s="46">
        <v>4</v>
      </c>
      <c r="I4" s="46">
        <v>0.96</v>
      </c>
      <c r="J4" s="50">
        <v>0.2727</v>
      </c>
      <c r="K4" s="50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>
      <c r="A11" s="38" t="s">
        <v>81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82</v>
      </c>
    </row>
    <row r="12" spans="1:12">
      <c r="A12" s="2" t="s">
        <v>102</v>
      </c>
      <c r="B12" s="2">
        <v>0.46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1.1100000000000001</v>
      </c>
      <c r="H12" s="44">
        <v>4</v>
      </c>
      <c r="I12" s="2">
        <v>0.86</v>
      </c>
      <c r="J12" s="2">
        <v>27.27</v>
      </c>
      <c r="K12" s="2">
        <v>6.98</v>
      </c>
    </row>
    <row r="13" spans="1:12" s="46" customFormat="1">
      <c r="A13" s="46" t="s">
        <v>108</v>
      </c>
      <c r="B13" s="46">
        <v>0.46429999999999999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1.1429</v>
      </c>
      <c r="H13" s="46">
        <v>4</v>
      </c>
      <c r="I13" s="47">
        <v>1</v>
      </c>
      <c r="J13" s="47">
        <v>27.3</v>
      </c>
      <c r="K13" s="46">
        <v>6.98</v>
      </c>
      <c r="L13" s="46" t="s">
        <v>110</v>
      </c>
    </row>
    <row r="14" spans="1:12" s="2" customFormat="1">
      <c r="A14" s="48" t="s">
        <v>112</v>
      </c>
      <c r="B14" s="2">
        <v>0.39290000000000003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1.0713999999999999</v>
      </c>
      <c r="H14" s="2">
        <v>4</v>
      </c>
      <c r="I14" s="17">
        <v>0.92859999999999998</v>
      </c>
      <c r="J14" s="17">
        <v>27.3</v>
      </c>
      <c r="K14" s="2">
        <v>6.98</v>
      </c>
      <c r="L14" s="2" t="s">
        <v>110</v>
      </c>
    </row>
    <row r="15" spans="1:12">
      <c r="A15" s="2" t="s">
        <v>115</v>
      </c>
      <c r="B15" s="2">
        <v>0.39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1.07</v>
      </c>
      <c r="H15" s="2">
        <v>4</v>
      </c>
      <c r="I15" s="2">
        <v>0.93</v>
      </c>
      <c r="J15" s="17">
        <f>(5.5-H15)/5.5*100</f>
        <v>27.27272727272727</v>
      </c>
      <c r="K15" s="17">
        <f>((3/4*4.5+2)-(3/4*H15+2))/(3/4*4.5+2)*100</f>
        <v>6.9767441860465116</v>
      </c>
      <c r="L15" s="2" t="s">
        <v>43</v>
      </c>
    </row>
    <row r="16" spans="1:12">
      <c r="A16" s="2" t="s">
        <v>120</v>
      </c>
      <c r="B16" s="2">
        <v>0.39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1.07</v>
      </c>
      <c r="H16" s="2">
        <v>4</v>
      </c>
      <c r="I16" s="2">
        <v>0.89</v>
      </c>
      <c r="J16" s="15">
        <v>0.2727</v>
      </c>
      <c r="K16" s="15">
        <v>6.9800000000000001E-2</v>
      </c>
      <c r="L16" s="51" t="s">
        <v>43</v>
      </c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17"/>
      <c r="K31" s="17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17"/>
      <c r="K32" s="20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17"/>
      <c r="K33" s="17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17"/>
      <c r="K34" s="17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17"/>
      <c r="K41" s="17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17"/>
      <c r="K42" s="17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17"/>
      <c r="K43" s="20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17"/>
      <c r="K44" s="20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17"/>
      <c r="K45" s="20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17"/>
      <c r="K46" s="20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17"/>
      <c r="K47" s="17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17"/>
      <c r="K48" s="17"/>
      <c r="L48" s="2"/>
    </row>
    <row r="49" spans="12:12">
      <c r="L49" s="2"/>
    </row>
  </sheetData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A18" sqref="A18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28.8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>
      <c r="A4" s="46" t="s">
        <v>42</v>
      </c>
      <c r="B4" s="46">
        <v>0.46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1.1100000000000001</v>
      </c>
      <c r="H4" s="46">
        <v>4</v>
      </c>
      <c r="I4" s="46">
        <v>0.89</v>
      </c>
      <c r="J4" s="50">
        <v>0.2727</v>
      </c>
      <c r="K4" s="50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28.8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>
      <c r="A13" s="38" t="s">
        <v>81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83</v>
      </c>
    </row>
    <row r="14" spans="1:12">
      <c r="A14" s="45" t="s">
        <v>103</v>
      </c>
      <c r="B14" s="45">
        <v>0.46</v>
      </c>
      <c r="C14" s="2" t="s">
        <v>39</v>
      </c>
      <c r="D14" s="2" t="s">
        <v>39</v>
      </c>
      <c r="E14" s="2" t="s">
        <v>39</v>
      </c>
      <c r="F14" s="2" t="s">
        <v>39</v>
      </c>
      <c r="G14" s="45">
        <v>1.04</v>
      </c>
      <c r="H14" s="2">
        <v>4</v>
      </c>
      <c r="I14" s="2">
        <v>0.82</v>
      </c>
      <c r="J14" s="17">
        <v>27.27</v>
      </c>
      <c r="K14" s="17">
        <v>6.98</v>
      </c>
    </row>
    <row r="15" spans="1:12" s="46" customFormat="1">
      <c r="A15" s="46" t="s">
        <v>108</v>
      </c>
      <c r="B15" s="46">
        <v>0.46429999999999999</v>
      </c>
      <c r="C15" s="46" t="s">
        <v>109</v>
      </c>
      <c r="D15" s="46" t="s">
        <v>109</v>
      </c>
      <c r="E15" s="46" t="s">
        <v>109</v>
      </c>
      <c r="F15" s="46" t="s">
        <v>109</v>
      </c>
      <c r="G15" s="46">
        <v>1.1071</v>
      </c>
      <c r="H15" s="46">
        <v>4</v>
      </c>
      <c r="I15" s="46">
        <v>0.92859999999999998</v>
      </c>
      <c r="J15" s="46">
        <v>27.3</v>
      </c>
      <c r="K15" s="46">
        <v>6.98</v>
      </c>
      <c r="L15" s="46" t="s">
        <v>110</v>
      </c>
    </row>
    <row r="16" spans="1:12" s="2" customFormat="1">
      <c r="A16" s="48" t="s">
        <v>112</v>
      </c>
      <c r="B16" s="2">
        <v>0.39290000000000003</v>
      </c>
      <c r="C16" s="2" t="s">
        <v>109</v>
      </c>
      <c r="D16" s="2" t="s">
        <v>109</v>
      </c>
      <c r="E16" s="2" t="s">
        <v>109</v>
      </c>
      <c r="F16" s="2" t="s">
        <v>109</v>
      </c>
      <c r="G16" s="2">
        <v>1.0357000000000001</v>
      </c>
      <c r="H16" s="2">
        <v>4.5</v>
      </c>
      <c r="I16" s="2">
        <v>0.94640000000000002</v>
      </c>
      <c r="J16" s="17">
        <f t="shared" ref="J16:J17" si="1">(5.5-H16)/5.5*100</f>
        <v>18.181818181818183</v>
      </c>
      <c r="K16" s="2">
        <v>0</v>
      </c>
      <c r="L16" s="2" t="s">
        <v>110</v>
      </c>
    </row>
    <row r="17" spans="1:12" ht="28.8">
      <c r="A17" s="2" t="s">
        <v>115</v>
      </c>
      <c r="B17" s="2">
        <v>0.39</v>
      </c>
      <c r="C17" s="2" t="s">
        <v>39</v>
      </c>
      <c r="D17" s="2" t="s">
        <v>39</v>
      </c>
      <c r="E17" s="2" t="s">
        <v>39</v>
      </c>
      <c r="F17" s="2" t="s">
        <v>39</v>
      </c>
      <c r="G17" s="2">
        <v>1.04</v>
      </c>
      <c r="H17" s="2">
        <v>5</v>
      </c>
      <c r="I17" s="2">
        <v>0.96</v>
      </c>
      <c r="J17" s="17">
        <f t="shared" si="1"/>
        <v>9.0909090909090917</v>
      </c>
      <c r="K17" s="20" t="s">
        <v>51</v>
      </c>
      <c r="L17" s="2" t="s">
        <v>43</v>
      </c>
    </row>
    <row r="18" spans="1:12">
      <c r="A18" s="51" t="s">
        <v>120</v>
      </c>
      <c r="B18" s="2">
        <v>0.39</v>
      </c>
      <c r="C18" s="2" t="s">
        <v>39</v>
      </c>
      <c r="D18" s="2" t="s">
        <v>39</v>
      </c>
      <c r="E18" s="2" t="s">
        <v>39</v>
      </c>
      <c r="F18" s="2" t="s">
        <v>39</v>
      </c>
      <c r="G18" s="2">
        <v>1.04</v>
      </c>
      <c r="H18" s="2">
        <v>4</v>
      </c>
      <c r="I18" s="2">
        <v>0.82</v>
      </c>
      <c r="J18" s="15">
        <v>0.2727</v>
      </c>
      <c r="K18" s="15">
        <v>6.9800000000000001E-2</v>
      </c>
      <c r="L18" s="51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A16" sqref="A16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46" t="s">
        <v>42</v>
      </c>
      <c r="B4" s="46">
        <v>0.68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1.46</v>
      </c>
      <c r="H4" s="46">
        <v>2</v>
      </c>
      <c r="I4" s="46">
        <v>1</v>
      </c>
      <c r="J4" s="52">
        <f>(5.5-2)/5.5</f>
        <v>0.63636363636363635</v>
      </c>
      <c r="K4" s="50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>
      <c r="A11" s="38" t="s">
        <v>81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82</v>
      </c>
    </row>
    <row r="12" spans="1:12">
      <c r="A12" s="45" t="s">
        <v>104</v>
      </c>
      <c r="B12" s="45">
        <v>0.68</v>
      </c>
      <c r="C12" s="2" t="s">
        <v>39</v>
      </c>
      <c r="D12" s="2" t="s">
        <v>39</v>
      </c>
      <c r="E12" s="2" t="s">
        <v>39</v>
      </c>
      <c r="F12" s="2" t="s">
        <v>39</v>
      </c>
      <c r="G12" s="45">
        <v>1.46</v>
      </c>
      <c r="H12" s="45">
        <v>2</v>
      </c>
      <c r="I12" s="45">
        <v>0.96</v>
      </c>
      <c r="J12" s="2">
        <v>63.64</v>
      </c>
      <c r="K12" s="2">
        <v>34.880000000000003</v>
      </c>
    </row>
    <row r="13" spans="1:12" s="46" customFormat="1">
      <c r="A13" s="46" t="s">
        <v>108</v>
      </c>
      <c r="B13" s="46">
        <v>0.67859999999999998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1.4642999999999999</v>
      </c>
      <c r="H13" s="46">
        <v>1</v>
      </c>
      <c r="I13" s="46">
        <v>0.89290000000000003</v>
      </c>
      <c r="J13" s="46">
        <v>81.8</v>
      </c>
      <c r="K13" s="46">
        <v>48.84</v>
      </c>
      <c r="L13" s="46" t="s">
        <v>58</v>
      </c>
    </row>
    <row r="14" spans="1:12" s="2" customFormat="1">
      <c r="A14" s="48" t="s">
        <v>112</v>
      </c>
      <c r="B14" s="2">
        <v>0.60709999999999997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1.3929</v>
      </c>
      <c r="H14" s="2">
        <v>2</v>
      </c>
      <c r="I14" s="2">
        <v>1</v>
      </c>
      <c r="J14" s="39">
        <v>63.64</v>
      </c>
      <c r="K14" s="2">
        <v>34.880000000000003</v>
      </c>
      <c r="L14" s="2" t="s">
        <v>58</v>
      </c>
    </row>
    <row r="15" spans="1:12">
      <c r="A15" s="2" t="s">
        <v>115</v>
      </c>
      <c r="B15" s="2">
        <v>0.61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1.39</v>
      </c>
      <c r="H15" s="2">
        <v>2</v>
      </c>
      <c r="I15" s="2">
        <v>1</v>
      </c>
      <c r="J15" s="17">
        <f t="shared" ref="J15" si="2">(5.5-H15)/5.5*100</f>
        <v>63.636363636363633</v>
      </c>
      <c r="K15" s="17">
        <f t="shared" ref="K15" si="3">((3/4*4.5+2)-(3/4*H15+2))/(3/4*4.5+2)*100</f>
        <v>34.883720930232556</v>
      </c>
      <c r="L15" s="2" t="s">
        <v>43</v>
      </c>
    </row>
    <row r="16" spans="1:12">
      <c r="A16" s="51" t="s">
        <v>120</v>
      </c>
      <c r="B16" s="2">
        <v>0.61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1.39</v>
      </c>
      <c r="H16" s="2">
        <v>2</v>
      </c>
      <c r="I16" s="2">
        <v>0.96</v>
      </c>
      <c r="J16" s="25">
        <f>(5.5-2)/5.5</f>
        <v>0.63636363636363635</v>
      </c>
      <c r="K16" s="15">
        <v>0.3488</v>
      </c>
      <c r="L16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A17" sqref="A17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46" t="s">
        <v>42</v>
      </c>
      <c r="B4" s="46">
        <v>0.68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1.36</v>
      </c>
      <c r="H4" s="46">
        <v>2</v>
      </c>
      <c r="I4" s="46">
        <v>1</v>
      </c>
      <c r="J4" s="52">
        <f>(5.5-2)/5.5</f>
        <v>0.63636363636363635</v>
      </c>
      <c r="K4" s="50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>
      <c r="A12" s="38" t="s">
        <v>81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82</v>
      </c>
    </row>
    <row r="13" spans="1:12">
      <c r="A13" s="2" t="s">
        <v>105</v>
      </c>
      <c r="B13" s="2">
        <v>0.68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1.32</v>
      </c>
      <c r="H13" s="44">
        <v>2</v>
      </c>
      <c r="I13" s="2">
        <v>0.96</v>
      </c>
      <c r="J13" s="2">
        <v>63.64</v>
      </c>
      <c r="K13" s="2">
        <v>34.880000000000003</v>
      </c>
    </row>
    <row r="14" spans="1:12" s="46" customFormat="1">
      <c r="A14" s="46" t="s">
        <v>108</v>
      </c>
      <c r="B14" s="46">
        <v>0.67859999999999998</v>
      </c>
      <c r="C14" s="46" t="s">
        <v>109</v>
      </c>
      <c r="D14" s="46" t="s">
        <v>109</v>
      </c>
      <c r="E14" s="46" t="s">
        <v>109</v>
      </c>
      <c r="F14" s="46" t="s">
        <v>109</v>
      </c>
      <c r="G14" s="46">
        <v>1.3571</v>
      </c>
      <c r="H14" s="46">
        <v>1</v>
      </c>
      <c r="I14" s="46">
        <v>0.89290000000000003</v>
      </c>
      <c r="J14" s="46">
        <v>81.8</v>
      </c>
      <c r="K14" s="46">
        <v>48.84</v>
      </c>
      <c r="L14" s="46" t="s">
        <v>58</v>
      </c>
    </row>
    <row r="15" spans="1:12" s="2" customFormat="1">
      <c r="A15" s="48" t="s">
        <v>112</v>
      </c>
      <c r="B15" s="2">
        <v>0.60709999999999997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1.2857000000000001</v>
      </c>
      <c r="H15" s="2">
        <v>2</v>
      </c>
      <c r="I15" s="2">
        <v>1</v>
      </c>
      <c r="J15" s="2">
        <v>63.64</v>
      </c>
      <c r="K15" s="2">
        <v>34.880000000000003</v>
      </c>
      <c r="L15" s="2" t="s">
        <v>58</v>
      </c>
    </row>
    <row r="16" spans="1:12">
      <c r="A16" s="2" t="s">
        <v>115</v>
      </c>
      <c r="B16" s="2">
        <v>0.61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1.29</v>
      </c>
      <c r="H16" s="2">
        <v>2</v>
      </c>
      <c r="I16" s="2">
        <v>1</v>
      </c>
      <c r="J16" s="17">
        <f t="shared" ref="J16" si="4">(5.5-H16)/5.5*100</f>
        <v>63.636363636363633</v>
      </c>
      <c r="K16" s="17">
        <f t="shared" ref="K16" si="5">((3/4*4.5+2)-(3/4*H16+2))/(3/4*4.5+2)*100</f>
        <v>34.883720930232556</v>
      </c>
      <c r="L16" s="2" t="s">
        <v>43</v>
      </c>
    </row>
    <row r="17" spans="1:12">
      <c r="A17" s="51" t="s">
        <v>120</v>
      </c>
      <c r="B17" s="2">
        <v>0.61</v>
      </c>
      <c r="C17" s="2" t="s">
        <v>39</v>
      </c>
      <c r="D17" s="2" t="s">
        <v>39</v>
      </c>
      <c r="E17" s="2" t="s">
        <v>39</v>
      </c>
      <c r="F17" s="2" t="s">
        <v>39</v>
      </c>
      <c r="G17" s="2">
        <v>1.29</v>
      </c>
      <c r="H17" s="2">
        <v>2</v>
      </c>
      <c r="I17" s="2">
        <v>0.96</v>
      </c>
      <c r="J17" s="25">
        <f>(5.5-2)/5.5</f>
        <v>0.63636363636363635</v>
      </c>
      <c r="K17" s="15">
        <v>0.3488</v>
      </c>
      <c r="L17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A15" sqref="A15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46" t="s">
        <v>42</v>
      </c>
      <c r="B4" s="46">
        <v>0.82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1.61</v>
      </c>
      <c r="H4" s="46" t="s">
        <v>57</v>
      </c>
      <c r="I4" s="46" t="s">
        <v>39</v>
      </c>
      <c r="J4" s="46" t="s">
        <v>39</v>
      </c>
      <c r="K4" s="46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>
      <c r="A11" s="38" t="s">
        <v>81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84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>
      <c r="A12" s="2" t="s">
        <v>103</v>
      </c>
      <c r="B12" s="2">
        <v>0.82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1.75</v>
      </c>
      <c r="H12" s="2" t="s">
        <v>57</v>
      </c>
      <c r="I12" s="2" t="s">
        <v>39</v>
      </c>
      <c r="J12" s="2" t="s">
        <v>39</v>
      </c>
      <c r="K12" s="2" t="s">
        <v>39</v>
      </c>
    </row>
    <row r="13" spans="1:12" s="46" customFormat="1">
      <c r="A13" s="46" t="s">
        <v>108</v>
      </c>
      <c r="B13" s="46">
        <v>0.82140000000000002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1.6071</v>
      </c>
      <c r="H13" s="46" t="s">
        <v>57</v>
      </c>
      <c r="I13" s="46" t="s">
        <v>109</v>
      </c>
      <c r="J13" s="46" t="s">
        <v>109</v>
      </c>
      <c r="K13" s="46" t="s">
        <v>109</v>
      </c>
      <c r="L13" s="46" t="s">
        <v>58</v>
      </c>
    </row>
    <row r="14" spans="1:12" s="2" customFormat="1">
      <c r="A14" s="48" t="s">
        <v>112</v>
      </c>
      <c r="B14" s="2">
        <v>0.75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1.5357000000000001</v>
      </c>
      <c r="H14" s="2" t="s">
        <v>57</v>
      </c>
      <c r="I14" s="15" t="s">
        <v>109</v>
      </c>
      <c r="J14" s="15" t="s">
        <v>109</v>
      </c>
      <c r="K14" s="2" t="s">
        <v>109</v>
      </c>
      <c r="L14" s="2" t="s">
        <v>58</v>
      </c>
    </row>
    <row r="15" spans="1:12">
      <c r="A15" s="2" t="s">
        <v>115</v>
      </c>
      <c r="B15" s="2">
        <v>0.75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1.54</v>
      </c>
      <c r="H15" s="2" t="s">
        <v>39</v>
      </c>
      <c r="I15" s="2" t="s">
        <v>39</v>
      </c>
      <c r="J15" s="2" t="s">
        <v>39</v>
      </c>
      <c r="K15" s="2" t="s">
        <v>39</v>
      </c>
      <c r="L15" s="2"/>
    </row>
    <row r="16" spans="1:12">
      <c r="A16" s="51" t="s">
        <v>120</v>
      </c>
      <c r="B16" s="2">
        <v>0.75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1.54</v>
      </c>
      <c r="H16" s="2" t="s">
        <v>57</v>
      </c>
      <c r="I16" s="2" t="s">
        <v>39</v>
      </c>
      <c r="J16" s="2" t="s">
        <v>39</v>
      </c>
      <c r="K16" s="2" t="s">
        <v>39</v>
      </c>
      <c r="L16" s="2" t="s">
        <v>40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C21" sqref="C21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46" t="s">
        <v>42</v>
      </c>
      <c r="B4" s="46">
        <v>0.82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1.61</v>
      </c>
      <c r="H4" s="46" t="s">
        <v>57</v>
      </c>
      <c r="I4" s="46" t="s">
        <v>39</v>
      </c>
      <c r="J4" s="46" t="s">
        <v>39</v>
      </c>
      <c r="K4" s="46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84</v>
      </c>
      <c r="I12" s="2" t="s">
        <v>39</v>
      </c>
      <c r="J12" s="2" t="s">
        <v>39</v>
      </c>
      <c r="K12" s="2" t="s">
        <v>39</v>
      </c>
      <c r="L12" s="40" t="s">
        <v>82</v>
      </c>
    </row>
    <row r="13" spans="1:12">
      <c r="A13" s="2" t="s">
        <v>102</v>
      </c>
      <c r="B13" s="2">
        <v>0.82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1.75</v>
      </c>
      <c r="H13" s="2" t="s">
        <v>57</v>
      </c>
      <c r="I13" s="2" t="s">
        <v>39</v>
      </c>
      <c r="J13" s="2" t="s">
        <v>39</v>
      </c>
      <c r="K13" s="2" t="s">
        <v>39</v>
      </c>
    </row>
    <row r="14" spans="1:12" s="46" customFormat="1">
      <c r="A14" s="46" t="s">
        <v>108</v>
      </c>
      <c r="B14" s="46">
        <v>0.82140000000000002</v>
      </c>
      <c r="C14" s="46" t="s">
        <v>109</v>
      </c>
      <c r="D14" s="46" t="s">
        <v>109</v>
      </c>
      <c r="E14" s="46" t="s">
        <v>109</v>
      </c>
      <c r="F14" s="46" t="s">
        <v>109</v>
      </c>
      <c r="G14" s="46">
        <v>1.6071</v>
      </c>
      <c r="H14" s="46" t="s">
        <v>57</v>
      </c>
      <c r="I14" s="46" t="s">
        <v>109</v>
      </c>
      <c r="J14" s="46" t="s">
        <v>109</v>
      </c>
      <c r="K14" s="46" t="s">
        <v>109</v>
      </c>
      <c r="L14" s="46" t="s">
        <v>58</v>
      </c>
    </row>
    <row r="15" spans="1:12" s="2" customFormat="1">
      <c r="A15" s="48" t="s">
        <v>112</v>
      </c>
      <c r="B15" s="2">
        <v>0.75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1.5357000000000001</v>
      </c>
      <c r="H15" s="2" t="s">
        <v>57</v>
      </c>
      <c r="I15" s="15" t="s">
        <v>109</v>
      </c>
      <c r="J15" s="15" t="s">
        <v>109</v>
      </c>
      <c r="K15" s="2" t="s">
        <v>109</v>
      </c>
      <c r="L15" s="2" t="s">
        <v>58</v>
      </c>
    </row>
    <row r="16" spans="1:12">
      <c r="A16" s="2" t="s">
        <v>115</v>
      </c>
      <c r="B16" s="2">
        <v>0.75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1.54</v>
      </c>
      <c r="H16" s="2" t="s">
        <v>39</v>
      </c>
      <c r="I16" s="2" t="s">
        <v>39</v>
      </c>
      <c r="J16" s="2" t="s">
        <v>39</v>
      </c>
      <c r="K16" s="2" t="s">
        <v>39</v>
      </c>
      <c r="L16" s="2"/>
    </row>
    <row r="17" spans="1:12">
      <c r="A17" s="51" t="s">
        <v>120</v>
      </c>
      <c r="B17" s="2">
        <v>0.75</v>
      </c>
      <c r="C17" s="2" t="s">
        <v>39</v>
      </c>
      <c r="D17" s="2" t="s">
        <v>39</v>
      </c>
      <c r="E17" s="2" t="s">
        <v>39</v>
      </c>
      <c r="F17" s="2" t="s">
        <v>39</v>
      </c>
      <c r="G17" s="2">
        <v>1.54</v>
      </c>
      <c r="H17" s="2" t="s">
        <v>57</v>
      </c>
      <c r="I17" s="2" t="s">
        <v>39</v>
      </c>
      <c r="J17" s="2" t="s">
        <v>39</v>
      </c>
      <c r="K17" s="2" t="s">
        <v>39</v>
      </c>
      <c r="L17" s="2" t="s">
        <v>40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D16" sqref="D16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46" t="s">
        <v>42</v>
      </c>
      <c r="B4" s="46">
        <v>0.39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0.93</v>
      </c>
      <c r="H4" s="46" t="s">
        <v>39</v>
      </c>
      <c r="I4" s="46" t="s">
        <v>39</v>
      </c>
      <c r="J4" s="46" t="s">
        <v>39</v>
      </c>
      <c r="K4" s="46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38" t="s">
        <v>81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46" customFormat="1">
      <c r="A11" s="46" t="s">
        <v>108</v>
      </c>
      <c r="B11" s="46">
        <v>0.39290000000000003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0.92859999999999998</v>
      </c>
      <c r="H11" s="46" t="s">
        <v>109</v>
      </c>
      <c r="I11" s="46" t="s">
        <v>109</v>
      </c>
      <c r="J11" s="46" t="s">
        <v>109</v>
      </c>
      <c r="K11" s="46" t="s">
        <v>109</v>
      </c>
      <c r="L11" s="46" t="s">
        <v>58</v>
      </c>
    </row>
    <row r="12" spans="1:12" s="2" customFormat="1">
      <c r="A12" s="48" t="s">
        <v>112</v>
      </c>
      <c r="B12" s="2">
        <v>0.32140000000000002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0.85709999999999997</v>
      </c>
      <c r="H12" s="2" t="s">
        <v>109</v>
      </c>
      <c r="I12" s="2" t="s">
        <v>109</v>
      </c>
      <c r="J12" s="2" t="s">
        <v>109</v>
      </c>
      <c r="K12" s="2" t="s">
        <v>109</v>
      </c>
      <c r="L12" s="2" t="s">
        <v>58</v>
      </c>
    </row>
    <row r="13" spans="1:12">
      <c r="A13" s="2" t="s">
        <v>115</v>
      </c>
      <c r="B13" s="2">
        <v>0.32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0.86</v>
      </c>
      <c r="H13" s="2" t="s">
        <v>39</v>
      </c>
      <c r="I13" s="2" t="s">
        <v>39</v>
      </c>
      <c r="J13" s="2" t="s">
        <v>39</v>
      </c>
      <c r="K13" s="2" t="s">
        <v>39</v>
      </c>
      <c r="L13" s="2"/>
    </row>
    <row r="14" spans="1:12">
      <c r="A14" s="51" t="s">
        <v>120</v>
      </c>
      <c r="B14" s="2">
        <v>0.32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0.86</v>
      </c>
      <c r="H14" s="2" t="s">
        <v>39</v>
      </c>
      <c r="I14" s="2" t="s">
        <v>39</v>
      </c>
      <c r="J14" s="2" t="s">
        <v>39</v>
      </c>
      <c r="K14" s="2" t="s">
        <v>39</v>
      </c>
      <c r="L14" s="2" t="s">
        <v>40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C13" sqref="C13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46" t="s">
        <v>42</v>
      </c>
      <c r="B4" s="46">
        <v>0.39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0.89</v>
      </c>
      <c r="H4" s="46" t="s">
        <v>39</v>
      </c>
      <c r="I4" s="46" t="s">
        <v>39</v>
      </c>
      <c r="J4" s="46" t="s">
        <v>39</v>
      </c>
      <c r="K4" s="46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83</v>
      </c>
    </row>
    <row r="13" spans="1:12" s="46" customFormat="1">
      <c r="A13" s="46" t="s">
        <v>108</v>
      </c>
      <c r="B13" s="46">
        <v>0.39290000000000003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0.89290000000000003</v>
      </c>
      <c r="H13" s="46" t="s">
        <v>109</v>
      </c>
      <c r="I13" s="46" t="s">
        <v>109</v>
      </c>
      <c r="J13" s="46" t="s">
        <v>109</v>
      </c>
      <c r="K13" s="46" t="s">
        <v>109</v>
      </c>
      <c r="L13" s="46" t="s">
        <v>58</v>
      </c>
    </row>
    <row r="14" spans="1:12" s="2" customFormat="1">
      <c r="A14" s="48" t="s">
        <v>112</v>
      </c>
      <c r="B14" s="2">
        <v>0.32140000000000002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0.82140000000000002</v>
      </c>
      <c r="H14" s="2" t="s">
        <v>109</v>
      </c>
      <c r="I14" s="2" t="s">
        <v>109</v>
      </c>
      <c r="J14" s="2" t="s">
        <v>109</v>
      </c>
      <c r="K14" s="2" t="s">
        <v>109</v>
      </c>
      <c r="L14" s="2" t="s">
        <v>58</v>
      </c>
    </row>
    <row r="15" spans="1:12">
      <c r="A15" s="2" t="s">
        <v>115</v>
      </c>
      <c r="B15" s="2">
        <v>0.32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0.82</v>
      </c>
      <c r="H15" s="2" t="s">
        <v>39</v>
      </c>
      <c r="I15" s="2" t="s">
        <v>39</v>
      </c>
      <c r="J15" s="2" t="s">
        <v>39</v>
      </c>
      <c r="K15" s="2" t="s">
        <v>39</v>
      </c>
      <c r="L15" s="2"/>
    </row>
    <row r="16" spans="1:12">
      <c r="A16" s="51" t="s">
        <v>120</v>
      </c>
      <c r="B16" s="2">
        <v>0.32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0.82</v>
      </c>
      <c r="H16" s="2" t="s">
        <v>39</v>
      </c>
      <c r="I16" s="2" t="s">
        <v>39</v>
      </c>
      <c r="J16" s="2" t="s">
        <v>39</v>
      </c>
      <c r="K16" s="2" t="s">
        <v>39</v>
      </c>
      <c r="L16" s="2" t="s">
        <v>40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B17" sqref="B17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46" t="s">
        <v>42</v>
      </c>
      <c r="B4" s="46">
        <v>0.5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1.04</v>
      </c>
      <c r="H4" s="46">
        <v>8</v>
      </c>
      <c r="I4" s="46">
        <v>0.95</v>
      </c>
      <c r="J4" s="52">
        <f>(11-8)/11</f>
        <v>0.27272727272727271</v>
      </c>
      <c r="K4" s="50">
        <v>0.69769999999999999</v>
      </c>
      <c r="L4" s="46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>
      <c r="A10" s="38" t="s">
        <v>81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46" customFormat="1">
      <c r="A11" s="46" t="s">
        <v>111</v>
      </c>
      <c r="B11" s="46">
        <v>0.5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1.0357000000000001</v>
      </c>
      <c r="H11" s="46">
        <v>9</v>
      </c>
      <c r="I11" s="46">
        <v>0.98209999999999997</v>
      </c>
      <c r="J11" s="46">
        <v>18.18</v>
      </c>
      <c r="K11" s="46">
        <v>0</v>
      </c>
      <c r="L11" s="46" t="s">
        <v>110</v>
      </c>
    </row>
    <row r="12" spans="1:12" s="2" customFormat="1">
      <c r="A12" s="48" t="s">
        <v>112</v>
      </c>
      <c r="B12" s="2">
        <v>0.42859999999999998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0.96430000000000005</v>
      </c>
      <c r="H12" s="2" t="s">
        <v>109</v>
      </c>
      <c r="I12" s="2" t="s">
        <v>109</v>
      </c>
      <c r="J12" s="2" t="s">
        <v>109</v>
      </c>
      <c r="K12" s="2" t="s">
        <v>109</v>
      </c>
      <c r="L12" s="2" t="s">
        <v>58</v>
      </c>
    </row>
    <row r="13" spans="1:12">
      <c r="A13" s="2" t="s">
        <v>115</v>
      </c>
      <c r="B13" s="2">
        <v>0.43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0.96</v>
      </c>
      <c r="H13" s="2" t="s">
        <v>39</v>
      </c>
      <c r="I13" s="2" t="s">
        <v>39</v>
      </c>
      <c r="J13" s="2" t="s">
        <v>39</v>
      </c>
      <c r="K13" s="2" t="s">
        <v>39</v>
      </c>
      <c r="L13" s="2"/>
    </row>
    <row r="14" spans="1:12">
      <c r="A14" s="51" t="s">
        <v>120</v>
      </c>
      <c r="B14" s="2">
        <v>0.43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0.96</v>
      </c>
      <c r="H14" s="2" t="s">
        <v>39</v>
      </c>
      <c r="I14" s="2" t="s">
        <v>39</v>
      </c>
      <c r="J14" s="2" t="s">
        <v>39</v>
      </c>
      <c r="K14" s="2" t="s">
        <v>39</v>
      </c>
      <c r="L14" s="51" t="s">
        <v>40</v>
      </c>
    </row>
  </sheetData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C17" sqref="C17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46" t="s">
        <v>42</v>
      </c>
      <c r="B4" s="46">
        <v>0.5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1.04</v>
      </c>
      <c r="H4" s="46">
        <v>8</v>
      </c>
      <c r="I4" s="46">
        <v>0.95</v>
      </c>
      <c r="J4" s="52">
        <f>(11-8)/11</f>
        <v>0.27272727272727271</v>
      </c>
      <c r="K4" s="50">
        <v>0.69769999999999999</v>
      </c>
      <c r="L4" s="46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>
      <c r="A11" s="38" t="s">
        <v>81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 s="46" customFormat="1">
      <c r="A12" s="46" t="s">
        <v>111</v>
      </c>
      <c r="B12" s="46">
        <v>0.5</v>
      </c>
      <c r="C12" s="46" t="s">
        <v>109</v>
      </c>
      <c r="D12" s="46" t="s">
        <v>109</v>
      </c>
      <c r="E12" s="46" t="s">
        <v>109</v>
      </c>
      <c r="F12" s="46" t="s">
        <v>109</v>
      </c>
      <c r="G12" s="46">
        <v>1.0357000000000001</v>
      </c>
      <c r="H12" s="46">
        <v>9</v>
      </c>
      <c r="I12" s="46">
        <v>0.98209999999999997</v>
      </c>
      <c r="J12" s="46">
        <v>18.18</v>
      </c>
      <c r="K12" s="46">
        <v>0</v>
      </c>
      <c r="L12" s="46" t="s">
        <v>110</v>
      </c>
    </row>
    <row r="13" spans="1:12" s="2" customFormat="1">
      <c r="A13" s="48" t="s">
        <v>112</v>
      </c>
      <c r="B13" s="2">
        <v>0.42859999999999998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0.96430000000000005</v>
      </c>
      <c r="H13" s="2" t="s">
        <v>109</v>
      </c>
      <c r="I13" s="2" t="s">
        <v>109</v>
      </c>
      <c r="J13" s="2" t="s">
        <v>109</v>
      </c>
      <c r="K13" s="2" t="s">
        <v>109</v>
      </c>
      <c r="L13" s="2" t="s">
        <v>58</v>
      </c>
    </row>
    <row r="14" spans="1:12">
      <c r="A14" s="2" t="s">
        <v>115</v>
      </c>
      <c r="B14" s="2">
        <v>0.43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0.96</v>
      </c>
      <c r="H14" s="2" t="s">
        <v>39</v>
      </c>
      <c r="I14" s="2" t="s">
        <v>39</v>
      </c>
      <c r="J14" s="2" t="s">
        <v>39</v>
      </c>
      <c r="K14" s="2" t="s">
        <v>39</v>
      </c>
      <c r="L14" s="2"/>
    </row>
    <row r="15" spans="1:12">
      <c r="A15" s="51" t="s">
        <v>120</v>
      </c>
      <c r="B15" s="2">
        <v>0.43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0.96</v>
      </c>
      <c r="H15" s="2" t="s">
        <v>39</v>
      </c>
      <c r="I15" s="2" t="s">
        <v>39</v>
      </c>
      <c r="J15" s="2" t="s">
        <v>39</v>
      </c>
      <c r="K15" s="2" t="s">
        <v>39</v>
      </c>
      <c r="L15" s="2" t="s">
        <v>40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D17" sqref="D17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46" t="s">
        <v>42</v>
      </c>
      <c r="B4" s="46">
        <v>0.56999999999999995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1.2</v>
      </c>
      <c r="H4" s="46">
        <v>7</v>
      </c>
      <c r="I4" s="46">
        <v>1</v>
      </c>
      <c r="J4" s="52">
        <f>(11-7)/11</f>
        <v>0.36363636363636365</v>
      </c>
      <c r="K4" s="50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>
      <c r="A10" s="38" t="s">
        <v>81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82</v>
      </c>
    </row>
    <row r="11" spans="1:12" s="46" customFormat="1">
      <c r="A11" s="46" t="s">
        <v>108</v>
      </c>
      <c r="B11" s="46">
        <v>0.57140000000000002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1.1963999999999999</v>
      </c>
      <c r="H11" s="46">
        <v>6</v>
      </c>
      <c r="I11" s="46">
        <v>1</v>
      </c>
      <c r="J11" s="46">
        <v>45.45</v>
      </c>
      <c r="K11" s="46">
        <v>20.93</v>
      </c>
      <c r="L11" s="46" t="s">
        <v>110</v>
      </c>
    </row>
    <row r="12" spans="1:12" s="2" customFormat="1">
      <c r="A12" s="48" t="s">
        <v>112</v>
      </c>
      <c r="B12" s="2">
        <v>0.5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1.125</v>
      </c>
      <c r="H12" s="2">
        <v>7</v>
      </c>
      <c r="I12" s="2">
        <v>0.94640000000000002</v>
      </c>
      <c r="J12" s="17">
        <f t="shared" ref="J12:J13" si="4">(11-H12)/11*100</f>
        <v>36.363636363636367</v>
      </c>
      <c r="K12" s="17">
        <f t="shared" ref="K12:K13" si="5">((3/4*9+4)-(3/4*H12+4))/(3/4*9+4)*100</f>
        <v>13.953488372093023</v>
      </c>
      <c r="L12" s="2" t="s">
        <v>110</v>
      </c>
    </row>
    <row r="13" spans="1:12">
      <c r="A13" s="2" t="s">
        <v>115</v>
      </c>
      <c r="B13" s="2">
        <v>0.5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1.1299999999999999</v>
      </c>
      <c r="H13" s="2">
        <v>7</v>
      </c>
      <c r="I13" s="2">
        <v>0.95</v>
      </c>
      <c r="J13" s="17">
        <f t="shared" si="4"/>
        <v>36.363636363636367</v>
      </c>
      <c r="K13" s="17">
        <f t="shared" si="5"/>
        <v>13.953488372093023</v>
      </c>
      <c r="L13" s="2" t="s">
        <v>43</v>
      </c>
    </row>
    <row r="14" spans="1:12">
      <c r="A14" s="51" t="s">
        <v>120</v>
      </c>
      <c r="B14" s="2">
        <v>0.5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1.1299999999999999</v>
      </c>
      <c r="H14" s="2">
        <v>7</v>
      </c>
      <c r="I14" s="2">
        <v>0.95</v>
      </c>
      <c r="J14" s="25">
        <f>(11-7)/11</f>
        <v>0.36363636363636365</v>
      </c>
      <c r="K14" s="15">
        <v>0.13950000000000001</v>
      </c>
      <c r="L14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E18" sqref="E18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46" t="s">
        <v>42</v>
      </c>
      <c r="B4" s="46">
        <v>0.56999999999999995</v>
      </c>
      <c r="C4" s="46" t="s">
        <v>39</v>
      </c>
      <c r="D4" s="46" t="s">
        <v>39</v>
      </c>
      <c r="E4" s="46" t="s">
        <v>39</v>
      </c>
      <c r="F4" s="46" t="s">
        <v>39</v>
      </c>
      <c r="G4" s="46">
        <v>1.2</v>
      </c>
      <c r="H4" s="46">
        <v>7</v>
      </c>
      <c r="I4" s="46">
        <v>1</v>
      </c>
      <c r="J4" s="52">
        <f>(11-7)/11</f>
        <v>0.36363636363636365</v>
      </c>
      <c r="K4" s="50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>
      <c r="A11" s="38" t="s">
        <v>81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85</v>
      </c>
    </row>
    <row r="12" spans="1:12" s="46" customFormat="1">
      <c r="A12" s="46" t="s">
        <v>108</v>
      </c>
      <c r="B12" s="46">
        <v>0.57140000000000002</v>
      </c>
      <c r="C12" s="46" t="s">
        <v>109</v>
      </c>
      <c r="D12" s="46" t="s">
        <v>109</v>
      </c>
      <c r="E12" s="46" t="s">
        <v>109</v>
      </c>
      <c r="F12" s="46" t="s">
        <v>109</v>
      </c>
      <c r="G12" s="46">
        <v>1.1963999999999999</v>
      </c>
      <c r="H12" s="46">
        <v>6</v>
      </c>
      <c r="I12" s="46">
        <v>1</v>
      </c>
      <c r="J12" s="46">
        <v>45.45</v>
      </c>
      <c r="K12" s="46">
        <v>20.93</v>
      </c>
      <c r="L12" s="46" t="s">
        <v>110</v>
      </c>
    </row>
    <row r="13" spans="1:12" s="2" customFormat="1">
      <c r="A13" s="48" t="s">
        <v>112</v>
      </c>
      <c r="B13" s="2">
        <v>0.5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1.125</v>
      </c>
      <c r="H13" s="2">
        <v>8</v>
      </c>
      <c r="I13" s="2">
        <v>0.98209999999999997</v>
      </c>
      <c r="J13" s="17">
        <f>(11-H13)/11*100</f>
        <v>27.27272727272727</v>
      </c>
      <c r="K13" s="17">
        <f t="shared" ref="K13:K14" si="2">((3/4*9+4)-(3/4*H13+4))/(3/4*9+4)*100</f>
        <v>6.9767441860465116</v>
      </c>
      <c r="L13" s="2" t="s">
        <v>110</v>
      </c>
    </row>
    <row r="14" spans="1:12">
      <c r="A14" s="2" t="s">
        <v>115</v>
      </c>
      <c r="B14" s="2">
        <v>0.5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1.1299999999999999</v>
      </c>
      <c r="H14" s="2">
        <v>8</v>
      </c>
      <c r="I14" s="2">
        <v>0.98</v>
      </c>
      <c r="J14" s="17">
        <f t="shared" ref="J14" si="3">(11-H14)/11*100</f>
        <v>27.27272727272727</v>
      </c>
      <c r="K14" s="17">
        <f t="shared" si="2"/>
        <v>6.9767441860465116</v>
      </c>
      <c r="L14" s="2" t="s">
        <v>43</v>
      </c>
    </row>
    <row r="15" spans="1:12">
      <c r="A15" s="51" t="s">
        <v>120</v>
      </c>
      <c r="B15" s="2">
        <v>0.5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1.1299999999999999</v>
      </c>
      <c r="H15" s="2">
        <v>7</v>
      </c>
      <c r="I15" s="2">
        <v>0.95</v>
      </c>
      <c r="J15" s="25">
        <f>(11-7)/11</f>
        <v>0.36363636363636365</v>
      </c>
      <c r="K15" s="15">
        <v>0.13950000000000001</v>
      </c>
      <c r="L15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24" sqref="H24"/>
    </sheetView>
  </sheetViews>
  <sheetFormatPr defaultColWidth="9" defaultRowHeight="14.4"/>
  <cols>
    <col min="1" max="1" width="17.777343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28.8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s="46" customFormat="1">
      <c r="A5" s="46" t="s">
        <v>108</v>
      </c>
      <c r="B5" s="46">
        <v>0.5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1.1338999999999999</v>
      </c>
      <c r="H5" s="46">
        <v>20</v>
      </c>
      <c r="I5" s="46">
        <v>0.91959999999999997</v>
      </c>
      <c r="J5" s="46">
        <v>44.44</v>
      </c>
      <c r="K5" s="46">
        <v>0</v>
      </c>
    </row>
    <row r="6" spans="1:12" s="2" customFormat="1">
      <c r="A6" s="48" t="s">
        <v>112</v>
      </c>
      <c r="B6" s="2">
        <v>0.42859999999999998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1.0625</v>
      </c>
      <c r="H6" s="2">
        <v>20</v>
      </c>
      <c r="I6" s="2">
        <v>0.84819999999999995</v>
      </c>
      <c r="J6" s="2">
        <v>44.44</v>
      </c>
      <c r="K6" s="2">
        <v>0</v>
      </c>
    </row>
    <row r="7" spans="1:12" ht="28.8">
      <c r="A7" s="2" t="s">
        <v>115</v>
      </c>
      <c r="B7" s="2">
        <v>0.43</v>
      </c>
      <c r="C7" s="2" t="s">
        <v>39</v>
      </c>
      <c r="D7" s="2" t="s">
        <v>39</v>
      </c>
      <c r="E7" s="2" t="s">
        <v>39</v>
      </c>
      <c r="F7" s="2" t="s">
        <v>39</v>
      </c>
      <c r="G7" s="2">
        <v>1.06</v>
      </c>
      <c r="H7" s="2">
        <v>24</v>
      </c>
      <c r="I7" s="2">
        <v>0.92</v>
      </c>
      <c r="J7" s="17">
        <f>(36-H7)/36*100</f>
        <v>33.333333333333329</v>
      </c>
      <c r="K7" s="20" t="s">
        <v>61</v>
      </c>
      <c r="L7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D30" sqref="D30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28.8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  <row r="7" spans="1:12" s="46" customFormat="1">
      <c r="A7" s="46" t="s">
        <v>108</v>
      </c>
      <c r="B7" s="46">
        <v>0.5</v>
      </c>
      <c r="C7" s="46" t="s">
        <v>109</v>
      </c>
      <c r="D7" s="46" t="s">
        <v>109</v>
      </c>
      <c r="E7" s="46" t="s">
        <v>109</v>
      </c>
      <c r="F7" s="46" t="s">
        <v>109</v>
      </c>
      <c r="G7" s="46">
        <v>1.1338999999999999</v>
      </c>
      <c r="H7" s="46">
        <v>20</v>
      </c>
      <c r="I7" s="46">
        <v>0.91959999999999997</v>
      </c>
      <c r="J7" s="46">
        <v>44.44</v>
      </c>
      <c r="K7" s="46">
        <v>0</v>
      </c>
    </row>
    <row r="8" spans="1:12" s="2" customFormat="1">
      <c r="A8" s="48" t="s">
        <v>112</v>
      </c>
      <c r="B8" s="2">
        <v>0.42859999999999998</v>
      </c>
      <c r="C8" t="s">
        <v>109</v>
      </c>
      <c r="D8" t="s">
        <v>109</v>
      </c>
      <c r="E8" t="s">
        <v>109</v>
      </c>
      <c r="F8" t="s">
        <v>109</v>
      </c>
      <c r="G8" s="2">
        <v>1.0625</v>
      </c>
      <c r="H8" s="2">
        <v>20</v>
      </c>
      <c r="I8" s="17">
        <v>0.84819999999999995</v>
      </c>
      <c r="J8" s="17">
        <v>44.44</v>
      </c>
      <c r="K8" s="2">
        <v>0</v>
      </c>
    </row>
    <row r="9" spans="1:12" ht="28.8">
      <c r="A9" s="2" t="s">
        <v>115</v>
      </c>
      <c r="B9" s="2">
        <v>0.43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1.06</v>
      </c>
      <c r="H9" s="2">
        <v>24</v>
      </c>
      <c r="I9" s="2">
        <v>0.92</v>
      </c>
      <c r="J9" s="17">
        <f t="shared" ref="J9" si="1">(36-H9)/36*100</f>
        <v>33.333333333333329</v>
      </c>
      <c r="K9" s="20" t="s">
        <v>61</v>
      </c>
      <c r="L9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7" sqref="A7:XFD7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46" customFormat="1">
      <c r="A5" s="46" t="s">
        <v>108</v>
      </c>
      <c r="B5" s="46">
        <v>0.55359999999999998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1.1875</v>
      </c>
      <c r="H5" s="46">
        <v>20</v>
      </c>
      <c r="I5" s="46">
        <v>0.97319999999999995</v>
      </c>
      <c r="J5" s="46">
        <v>44.44</v>
      </c>
      <c r="K5" s="46">
        <v>0</v>
      </c>
    </row>
    <row r="6" spans="1:12" s="2" customFormat="1">
      <c r="A6" s="48" t="s">
        <v>112</v>
      </c>
      <c r="B6" s="2">
        <v>0.48209999999999997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1.1161000000000001</v>
      </c>
      <c r="H6" s="2">
        <v>20</v>
      </c>
      <c r="I6" s="2">
        <v>0.90180000000000005</v>
      </c>
      <c r="J6" s="2">
        <v>44.44</v>
      </c>
      <c r="K6" s="2">
        <v>0</v>
      </c>
    </row>
    <row r="7" spans="1:12" ht="28.8">
      <c r="A7" s="2" t="s">
        <v>115</v>
      </c>
      <c r="B7" s="2">
        <v>0.48</v>
      </c>
      <c r="C7" s="2" t="s">
        <v>39</v>
      </c>
      <c r="D7" s="2" t="s">
        <v>39</v>
      </c>
      <c r="E7" s="2" t="s">
        <v>39</v>
      </c>
      <c r="F7" s="2" t="s">
        <v>39</v>
      </c>
      <c r="G7" s="2">
        <v>1.1200000000000001</v>
      </c>
      <c r="H7" s="2">
        <v>22</v>
      </c>
      <c r="I7" s="2">
        <v>0.94</v>
      </c>
      <c r="J7" s="17">
        <f t="shared" ref="J7" si="2">(36-H7)/36*100</f>
        <v>38.888888888888893</v>
      </c>
      <c r="K7" s="20" t="s">
        <v>61</v>
      </c>
      <c r="L7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C31" sqref="C31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28.8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  <row r="7" spans="1:12" s="46" customFormat="1">
      <c r="A7" s="46" t="s">
        <v>108</v>
      </c>
      <c r="B7" s="46">
        <v>0.55359999999999998</v>
      </c>
      <c r="C7" s="46" t="s">
        <v>109</v>
      </c>
      <c r="D7" s="46" t="s">
        <v>109</v>
      </c>
      <c r="E7" s="46" t="s">
        <v>109</v>
      </c>
      <c r="F7" s="46" t="s">
        <v>109</v>
      </c>
      <c r="G7" s="46">
        <v>1.1875</v>
      </c>
      <c r="H7" s="46">
        <v>20</v>
      </c>
      <c r="I7" s="46">
        <v>0.97319999999999995</v>
      </c>
      <c r="J7" s="46">
        <v>44.44</v>
      </c>
      <c r="K7" s="46">
        <v>0</v>
      </c>
    </row>
    <row r="8" spans="1:12" s="2" customFormat="1">
      <c r="A8" s="48" t="s">
        <v>112</v>
      </c>
      <c r="B8" s="2">
        <v>0.48209999999999997</v>
      </c>
      <c r="C8" s="2" t="s">
        <v>109</v>
      </c>
      <c r="D8" s="2" t="s">
        <v>109</v>
      </c>
      <c r="E8" s="2" t="s">
        <v>109</v>
      </c>
      <c r="F8" s="2" t="s">
        <v>109</v>
      </c>
      <c r="G8" s="2">
        <v>1.1161000000000001</v>
      </c>
      <c r="H8" s="2">
        <v>20</v>
      </c>
      <c r="I8" s="2">
        <v>0.90180000000000005</v>
      </c>
      <c r="J8" s="2">
        <v>44.44</v>
      </c>
      <c r="K8" s="2">
        <v>0</v>
      </c>
    </row>
    <row r="9" spans="1:12" ht="28.8">
      <c r="A9" s="2" t="s">
        <v>115</v>
      </c>
      <c r="B9" s="2">
        <v>0.48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1.1200000000000001</v>
      </c>
      <c r="H9" s="2">
        <v>22</v>
      </c>
      <c r="I9" s="2">
        <v>0.94</v>
      </c>
      <c r="J9" s="17">
        <f t="shared" ref="J9" si="1">(36-H9)/36*100</f>
        <v>38.888888888888893</v>
      </c>
      <c r="K9" s="20" t="s">
        <v>61</v>
      </c>
      <c r="L9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19" sqref="C19"/>
    </sheetView>
  </sheetViews>
  <sheetFormatPr defaultColWidth="9" defaultRowHeight="14.4"/>
  <cols>
    <col min="1" max="1" width="17.777343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46" customFormat="1">
      <c r="A5" s="46" t="s">
        <v>108</v>
      </c>
      <c r="B5" s="46">
        <v>0.58040000000000003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1.3213999999999999</v>
      </c>
      <c r="H5" s="46">
        <v>19</v>
      </c>
      <c r="I5" s="46">
        <v>0.99109999999999998</v>
      </c>
      <c r="J5" s="46">
        <v>47.22</v>
      </c>
      <c r="K5" s="46">
        <v>3.26</v>
      </c>
    </row>
    <row r="6" spans="1:12" s="2" customFormat="1">
      <c r="A6" s="48" t="s">
        <v>112</v>
      </c>
      <c r="B6" s="2">
        <v>0.50890000000000002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1.25</v>
      </c>
      <c r="H6" s="2">
        <v>20</v>
      </c>
      <c r="I6" s="2">
        <v>0.9375</v>
      </c>
      <c r="J6" s="17">
        <f t="shared" ref="J6:J7" si="2">(36-H6)/36*100</f>
        <v>44.444444444444443</v>
      </c>
      <c r="K6" s="2">
        <v>0</v>
      </c>
    </row>
    <row r="7" spans="1:12">
      <c r="A7" s="2" t="s">
        <v>115</v>
      </c>
      <c r="B7" s="2">
        <v>0.51</v>
      </c>
      <c r="C7" s="2" t="s">
        <v>39</v>
      </c>
      <c r="D7" s="2" t="s">
        <v>39</v>
      </c>
      <c r="E7" s="2" t="s">
        <v>39</v>
      </c>
      <c r="F7" s="2" t="s">
        <v>39</v>
      </c>
      <c r="G7" s="2">
        <v>1.26</v>
      </c>
      <c r="H7" s="2">
        <v>20</v>
      </c>
      <c r="I7" s="2">
        <v>0.94</v>
      </c>
      <c r="J7" s="17">
        <f t="shared" si="2"/>
        <v>44.444444444444443</v>
      </c>
      <c r="K7" s="17">
        <f t="shared" ref="K7" si="3">((3/4*20+8)-(3/4*H7+8))/(3/4*20+8)*100</f>
        <v>0</v>
      </c>
      <c r="L7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K48" sqref="K48"/>
    </sheetView>
  </sheetViews>
  <sheetFormatPr defaultColWidth="9" defaultRowHeight="14.4"/>
  <cols>
    <col min="1" max="1" width="18.5546875" bestFit="1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  <row r="6" spans="1:12" s="46" customFormat="1">
      <c r="A6" s="46" t="s">
        <v>108</v>
      </c>
      <c r="B6" s="46">
        <v>0.58040000000000003</v>
      </c>
      <c r="C6" s="46" t="s">
        <v>109</v>
      </c>
      <c r="D6" s="46" t="s">
        <v>109</v>
      </c>
      <c r="E6" s="46" t="s">
        <v>109</v>
      </c>
      <c r="F6" s="46" t="s">
        <v>109</v>
      </c>
      <c r="G6" s="46">
        <v>1.3213999999999999</v>
      </c>
      <c r="H6" s="46">
        <v>19</v>
      </c>
      <c r="I6" s="46">
        <v>0.99109999999999998</v>
      </c>
      <c r="J6" s="46">
        <v>47.22</v>
      </c>
      <c r="K6" s="46">
        <v>3.26</v>
      </c>
    </row>
    <row r="7" spans="1:12" s="2" customFormat="1">
      <c r="A7" s="48" t="s">
        <v>112</v>
      </c>
      <c r="B7" s="2">
        <v>0.50890000000000002</v>
      </c>
      <c r="C7" s="2" t="s">
        <v>109</v>
      </c>
      <c r="D7" s="2" t="s">
        <v>109</v>
      </c>
      <c r="E7" s="2" t="s">
        <v>109</v>
      </c>
      <c r="F7" s="2" t="s">
        <v>109</v>
      </c>
      <c r="G7" s="2">
        <v>1.25</v>
      </c>
      <c r="H7" s="2">
        <v>20</v>
      </c>
      <c r="I7" s="2">
        <v>0.9375</v>
      </c>
      <c r="J7" s="17">
        <f t="shared" ref="J7:J8" si="2">(36-H7)/36*100</f>
        <v>44.444444444444443</v>
      </c>
      <c r="K7" s="2">
        <v>0</v>
      </c>
    </row>
    <row r="8" spans="1:12">
      <c r="A8" s="2" t="s">
        <v>115</v>
      </c>
      <c r="B8" s="2">
        <v>0.51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1.26</v>
      </c>
      <c r="H8" s="2">
        <v>20</v>
      </c>
      <c r="I8" s="2">
        <v>0.94</v>
      </c>
      <c r="J8" s="17">
        <f t="shared" si="2"/>
        <v>44.444444444444443</v>
      </c>
      <c r="K8" s="17">
        <f t="shared" ref="K8" si="3">((3/4*20+8)-(3/4*H8+8))/(3/4*20+8)*100</f>
        <v>0</v>
      </c>
      <c r="L8" s="2" t="s">
        <v>43</v>
      </c>
    </row>
  </sheetData>
  <phoneticPr fontId="12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" sqref="L2"/>
    </sheetView>
  </sheetViews>
  <sheetFormatPr defaultColWidth="9" defaultRowHeight="14.4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65</v>
      </c>
      <c r="B8" s="7">
        <v>30</v>
      </c>
      <c r="C8" s="7">
        <v>7</v>
      </c>
      <c r="D8" s="7">
        <v>2</v>
      </c>
    </row>
    <row r="9" spans="1:12">
      <c r="A9" s="6" t="s">
        <v>66</v>
      </c>
      <c r="B9" s="7">
        <v>30</v>
      </c>
      <c r="C9" s="7">
        <v>14</v>
      </c>
      <c r="D9" s="7">
        <v>1</v>
      </c>
    </row>
    <row r="11" spans="1:12">
      <c r="A11" s="49" t="s">
        <v>67</v>
      </c>
      <c r="B11" s="49"/>
      <c r="C11" s="49"/>
      <c r="D11" s="49"/>
      <c r="E11" s="49"/>
    </row>
    <row r="12" spans="1:12">
      <c r="A12" s="8" t="s">
        <v>68</v>
      </c>
      <c r="B12" s="8"/>
      <c r="C12" s="8"/>
    </row>
    <row r="13" spans="1:12">
      <c r="A13" s="9" t="s">
        <v>69</v>
      </c>
      <c r="B13" s="10" t="s">
        <v>65</v>
      </c>
      <c r="C13" s="10" t="s">
        <v>66</v>
      </c>
    </row>
    <row r="14" spans="1:12" ht="52.8">
      <c r="A14" s="11" t="s">
        <v>70</v>
      </c>
      <c r="B14" s="12" t="s">
        <v>71</v>
      </c>
      <c r="C14" s="12" t="s">
        <v>72</v>
      </c>
    </row>
    <row r="15" spans="1:12" ht="52.8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2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1" sqref="A11:E11"/>
    </sheetView>
  </sheetViews>
  <sheetFormatPr defaultColWidth="9" defaultRowHeight="14.4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21875" customWidth="1"/>
    <col min="9" max="9" width="22.5546875" customWidth="1"/>
    <col min="10" max="10" width="16.777343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76</v>
      </c>
      <c r="B8" s="7">
        <v>60</v>
      </c>
      <c r="C8" s="7">
        <v>7</v>
      </c>
      <c r="D8" s="7">
        <v>2</v>
      </c>
    </row>
    <row r="9" spans="1:12">
      <c r="A9" s="6" t="s">
        <v>77</v>
      </c>
      <c r="B9" s="7">
        <v>60</v>
      </c>
      <c r="C9" s="7">
        <v>14</v>
      </c>
      <c r="D9" s="7">
        <v>1</v>
      </c>
    </row>
    <row r="11" spans="1:12">
      <c r="A11" s="49" t="s">
        <v>89</v>
      </c>
      <c r="B11" s="49"/>
      <c r="C11" s="49"/>
      <c r="D11" s="49"/>
      <c r="E11" s="49"/>
    </row>
    <row r="12" spans="1:12">
      <c r="A12" s="8" t="s">
        <v>78</v>
      </c>
      <c r="B12" s="8"/>
      <c r="C12" s="8"/>
    </row>
    <row r="13" spans="1:12">
      <c r="A13" s="9" t="s">
        <v>69</v>
      </c>
      <c r="B13" s="10" t="s">
        <v>76</v>
      </c>
      <c r="C13" s="10" t="s">
        <v>77</v>
      </c>
    </row>
    <row r="14" spans="1:12" ht="52.8">
      <c r="A14" s="11" t="s">
        <v>70</v>
      </c>
      <c r="B14" s="12" t="s">
        <v>71</v>
      </c>
      <c r="C14" s="12" t="s">
        <v>72</v>
      </c>
    </row>
    <row r="15" spans="1:12" ht="39.6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4" sqref="H14"/>
    </sheetView>
  </sheetViews>
  <sheetFormatPr defaultRowHeight="14.4"/>
  <sheetData>
    <row r="1" spans="1:12" ht="124.8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42" t="s">
        <v>88</v>
      </c>
      <c r="B2" s="42">
        <v>0.79</v>
      </c>
      <c r="C2" s="43" t="s">
        <v>90</v>
      </c>
      <c r="D2" s="43" t="s">
        <v>90</v>
      </c>
      <c r="E2" s="43" t="s">
        <v>90</v>
      </c>
      <c r="F2" s="43" t="s">
        <v>90</v>
      </c>
      <c r="G2" s="42">
        <v>1.79</v>
      </c>
      <c r="H2" s="43" t="s">
        <v>91</v>
      </c>
      <c r="I2" s="43" t="s">
        <v>91</v>
      </c>
      <c r="J2" s="43" t="s">
        <v>91</v>
      </c>
      <c r="K2" s="43" t="s">
        <v>91</v>
      </c>
    </row>
    <row r="7" spans="1:12">
      <c r="A7" s="42" t="s">
        <v>92</v>
      </c>
    </row>
  </sheetData>
  <phoneticPr fontId="1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4.4"/>
  <sheetData>
    <row r="1" spans="1:12" ht="124.8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1.08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2.08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93</v>
      </c>
    </row>
  </sheetData>
  <phoneticPr fontId="1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9" sqref="E9"/>
    </sheetView>
  </sheetViews>
  <sheetFormatPr defaultRowHeight="14.4"/>
  <sheetData>
    <row r="1" spans="1:12" ht="124.8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1.22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2.2200000000000002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94</v>
      </c>
    </row>
  </sheetData>
  <phoneticPr fontId="1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RowHeight="14.4"/>
  <sheetData>
    <row r="1" spans="1:12" ht="124.8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0.57999999999999996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1.19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95</v>
      </c>
    </row>
  </sheetData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0" sqref="E10"/>
    </sheetView>
  </sheetViews>
  <sheetFormatPr defaultRowHeight="14.4"/>
  <sheetData>
    <row r="1" spans="1:12" ht="124.8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0.65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1.28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96</v>
      </c>
    </row>
  </sheetData>
  <phoneticPr fontId="1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21" sqref="G21"/>
    </sheetView>
  </sheetViews>
  <sheetFormatPr defaultRowHeight="14.4"/>
  <sheetData>
    <row r="1" spans="1:12" ht="124.8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0.69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1.38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t="s">
        <v>97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Wong, Shin Horng</cp:lastModifiedBy>
  <dcterms:created xsi:type="dcterms:W3CDTF">2019-02-18T06:05:00Z</dcterms:created>
  <dcterms:modified xsi:type="dcterms:W3CDTF">2019-02-26T16:39:09Z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  <property fmtid="{D5CDD505-2E9C-101B-9397-08002B2CF9AE}" pid="4" name="TitusGUID">
    <vt:lpwstr>74bd9c67-d880-4efa-b57b-c7bcc0af1e8c</vt:lpwstr>
  </property>
  <property fmtid="{D5CDD505-2E9C-101B-9397-08002B2CF9AE}" pid="5" name="CTP_TimeStamp">
    <vt:lpwstr>2019-02-23 01:41:01Z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