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Emai discussion\"/>
    </mc:Choice>
  </mc:AlternateContent>
  <bookViews>
    <workbookView xWindow="1395" yWindow="0" windowWidth="37245" windowHeight="16065"/>
  </bookViews>
  <sheets>
    <sheet name="Version Control" sheetId="21" r:id="rId1"/>
    <sheet name="DL Scenario 1" sheetId="1" r:id="rId2"/>
    <sheet name="DL Scenario 2" sheetId="3" r:id="rId3"/>
    <sheet name="DL Scenario 3" sheetId="4" r:id="rId4"/>
    <sheet name="DL Scenario 4" sheetId="5" r:id="rId5"/>
    <sheet name="DL Scenario 5" sheetId="6" r:id="rId6"/>
    <sheet name="DL Scenario 6" sheetId="7" r:id="rId7"/>
    <sheet name="DL Scenario 7" sheetId="8" r:id="rId8"/>
    <sheet name="DL Scenario 8" sheetId="9" r:id="rId9"/>
    <sheet name="DL Scenario 9" sheetId="10" r:id="rId10"/>
    <sheet name="DL Scenario 10" sheetId="11" r:id="rId11"/>
    <sheet name="DL Scenario 11" sheetId="12" r:id="rId12"/>
    <sheet name="DL Scenario 12" sheetId="13" r:id="rId13"/>
    <sheet name="DL Scenario 13" sheetId="14" r:id="rId14"/>
    <sheet name="DL Scenario 14" sheetId="15" r:id="rId15"/>
    <sheet name="DL Scenario 15" sheetId="16" r:id="rId16"/>
    <sheet name="DL Scenario 16" sheetId="17" r:id="rId17"/>
    <sheet name="DL Scenario 17" sheetId="18" r:id="rId18"/>
    <sheet name="DL Scenario 18" sheetId="19" r:id="rId19"/>
    <sheet name="DL Scenario 19" sheetId="22" r:id="rId20"/>
    <sheet name="DL Scenario 20" sheetId="23" r:id="rId2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6" i="1" l="1"/>
  <c r="K2" i="23" l="1"/>
  <c r="J4" i="13" l="1"/>
  <c r="J4" i="12"/>
  <c r="J4" i="5"/>
  <c r="J4" i="4"/>
  <c r="J4" i="3"/>
  <c r="J4" i="1"/>
  <c r="I2" i="13" l="1"/>
  <c r="K2" i="12"/>
  <c r="I2" i="12"/>
  <c r="K2" i="11"/>
  <c r="J2" i="11"/>
  <c r="I2" i="11"/>
  <c r="J2" i="10"/>
  <c r="I2" i="10"/>
  <c r="K2" i="5"/>
  <c r="J2" i="5"/>
  <c r="I2" i="5"/>
  <c r="K2" i="4"/>
  <c r="J2" i="4"/>
  <c r="I2" i="4"/>
  <c r="I2" i="3"/>
  <c r="I2" i="1"/>
</calcChain>
</file>

<file path=xl/sharedStrings.xml><?xml version="1.0" encoding="utf-8"?>
<sst xmlns="http://schemas.openxmlformats.org/spreadsheetml/2006/main" count="753" uniqueCount="57">
  <si>
    <t>Company</t>
  </si>
  <si>
    <t>Reduction in UE's N1 (%)</t>
  </si>
  <si>
    <t>v00</t>
  </si>
  <si>
    <t>Date</t>
  </si>
  <si>
    <t>Version</t>
  </si>
  <si>
    <t>Supporting Cap3 for DL?</t>
  </si>
  <si>
    <t>1tx under Rel. 15 N1/N2 &amp;1ms?</t>
  </si>
  <si>
    <t>2tx under Rel. 15 N1/N2 &amp;1ms?</t>
  </si>
  <si>
    <t>If no, Rel. 16 N1 to complete 1tx in 1ms?</t>
  </si>
  <si>
    <t>If no, Rel. 16 N1 to complete 2tx in 1ms?</t>
  </si>
  <si>
    <t xml:space="preserve">If Rel. 16 N1 added, latency reduction for completing 2tx (%) </t>
  </si>
  <si>
    <t xml:space="preserve">If Rel. 16 N1 added, latency reduction for completing 1tx (%) </t>
  </si>
  <si>
    <t>Reduction in gNB's proc. Time (%), N2/2+X</t>
  </si>
  <si>
    <t>Reduction in gNB's proc. Time (%) 3/4*N2+X</t>
  </si>
  <si>
    <t>v01</t>
  </si>
  <si>
    <t>Hw/HiSi Scen 1-12</t>
  </si>
  <si>
    <t>HW/HiSi</t>
  </si>
  <si>
    <t>n.a.</t>
  </si>
  <si>
    <t>No</t>
  </si>
  <si>
    <t>Hw/HiSi</t>
  </si>
  <si>
    <t>n.a</t>
  </si>
  <si>
    <t>no</t>
  </si>
  <si>
    <t>not possible</t>
  </si>
  <si>
    <t>latency for 1tx under Rel. 15 N1/N2 &amp;1ms? (in ms)</t>
  </si>
  <si>
    <t>If more than 1ms, Rel. 16 N1 to complete 1tx in 1ms?</t>
  </si>
  <si>
    <t>If Rel. 16 N1 added, latency for 1tx? (in ms)</t>
  </si>
  <si>
    <t>latency for 2tx under Rel. 15 N1/N2 &amp;1ms? (in ms)</t>
  </si>
  <si>
    <t>If more than 1ms, Rel. 16 N1 to complete 2tx in 1ms?</t>
  </si>
  <si>
    <t xml:space="preserve">If Rel. 16 N1 added, latency for 2tx? (in ms) </t>
  </si>
  <si>
    <t>n.a.</t>
    <phoneticPr fontId="4"/>
  </si>
  <si>
    <t>Sharp</t>
    <phoneticPr fontId="4"/>
  </si>
  <si>
    <t>v02</t>
    <phoneticPr fontId="4"/>
  </si>
  <si>
    <t>Sharp Scen 1-18</t>
    <phoneticPr fontId="4"/>
  </si>
  <si>
    <t>v03</t>
  </si>
  <si>
    <t>Sony Scen 1-12</t>
  </si>
  <si>
    <t>Sony</t>
  </si>
  <si>
    <t>Yes</t>
  </si>
  <si>
    <t>v04</t>
    <phoneticPr fontId="4"/>
  </si>
  <si>
    <t>CATT</t>
    <phoneticPr fontId="4"/>
  </si>
  <si>
    <t>　n.a.</t>
  </si>
  <si>
    <t>CATT</t>
    <phoneticPr fontId="4"/>
  </si>
  <si>
    <t>CATT</t>
    <phoneticPr fontId="4"/>
  </si>
  <si>
    <t>CATT</t>
    <phoneticPr fontId="4"/>
  </si>
  <si>
    <t>CATT</t>
    <phoneticPr fontId="4"/>
  </si>
  <si>
    <t>CATT</t>
    <phoneticPr fontId="4"/>
  </si>
  <si>
    <t>CATT</t>
    <phoneticPr fontId="4"/>
  </si>
  <si>
    <t>CATT</t>
    <phoneticPr fontId="4"/>
  </si>
  <si>
    <t>CATT Scen 1-18,19,20</t>
    <phoneticPr fontId="4"/>
  </si>
  <si>
    <t>Reduction in gNB's proc. Time (%) N2+X</t>
    <phoneticPr fontId="6" type="noConversion"/>
  </si>
  <si>
    <t>CATT</t>
    <phoneticPr fontId="6" type="noConversion"/>
  </si>
  <si>
    <t>n.a.</t>
    <phoneticPr fontId="6" type="noConversion"/>
  </si>
  <si>
    <t>Note: DL scenario 19 is the same as DL scenario 1 except that gNB's processing time for scheduling the initial PDSCH is UE's N2+X</t>
    <phoneticPr fontId="6" type="noConversion"/>
  </si>
  <si>
    <t>LGE</t>
    <phoneticPr fontId="4"/>
  </si>
  <si>
    <t>Yes</t>
    <phoneticPr fontId="4"/>
  </si>
  <si>
    <t>not possible</t>
    <phoneticPr fontId="4"/>
  </si>
  <si>
    <t>v05</t>
    <phoneticPr fontId="4"/>
  </si>
  <si>
    <t>LGE Scen 1-12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</si>
</sst>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맑은 고딕"/>
      <family val="2"/>
      <scheme val="minor"/>
    </font>
    <font>
      <b/>
      <sz val="11"/>
      <color theme="1"/>
      <name val="맑은 고딕"/>
      <family val="2"/>
      <scheme val="minor"/>
    </font>
    <font>
      <b/>
      <sz val="12"/>
      <name val="맑은 고딕"/>
      <family val="2"/>
      <scheme val="minor"/>
    </font>
    <font>
      <b/>
      <sz val="10"/>
      <name val="맑은 고딕"/>
      <family val="2"/>
      <scheme val="minor"/>
    </font>
    <font>
      <sz val="6"/>
      <name val="맑은 고딕"/>
      <family val="3"/>
      <charset val="128"/>
      <scheme val="minor"/>
    </font>
    <font>
      <sz val="11"/>
      <color theme="1"/>
      <name val="맑은 고딕"/>
      <family val="2"/>
      <scheme val="minor"/>
    </font>
    <font>
      <sz val="9"/>
      <name val="맑은 고딕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5" fillId="0" borderId="0" applyFont="0" applyFill="0" applyBorder="0" applyAlignment="0" applyProtection="0"/>
  </cellStyleXfs>
  <cellXfs count="19">
    <xf numFmtId="0" fontId="0" fillId="0" borderId="0" xfId="0"/>
    <xf numFmtId="0" fontId="1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14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/>
    </xf>
    <xf numFmtId="4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10" fontId="0" fillId="0" borderId="0" xfId="1" applyNumberFormat="1" applyFont="1" applyAlignment="1">
      <alignment horizontal="center"/>
    </xf>
    <xf numFmtId="10" fontId="0" fillId="0" borderId="0" xfId="0" applyNumberFormat="1" applyAlignment="1">
      <alignment horizontal="center"/>
    </xf>
    <xf numFmtId="9" fontId="0" fillId="0" borderId="0" xfId="0" applyNumberFormat="1" applyAlignment="1">
      <alignment horizontal="center"/>
    </xf>
    <xf numFmtId="0" fontId="0" fillId="0" borderId="0" xfId="0" applyFill="1" applyBorder="1" applyAlignment="1">
      <alignment horizontal="center"/>
    </xf>
    <xf numFmtId="10" fontId="0" fillId="0" borderId="0" xfId="0" applyNumberFormat="1"/>
    <xf numFmtId="0" fontId="0" fillId="0" borderId="0" xfId="0" applyAlignment="1">
      <alignment horizontal="left" wrapText="1"/>
    </xf>
    <xf numFmtId="10" fontId="0" fillId="0" borderId="0" xfId="0" applyNumberFormat="1" applyFill="1" applyBorder="1" applyAlignment="1">
      <alignment horizontal="center"/>
    </xf>
  </cellXfs>
  <cellStyles count="2">
    <cellStyle name="백분율" xfId="1" builtinId="5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"/>
  <sheetViews>
    <sheetView tabSelected="1" workbookViewId="0">
      <selection activeCell="B17" sqref="B17"/>
    </sheetView>
  </sheetViews>
  <sheetFormatPr defaultRowHeight="16.5" x14ac:dyDescent="0.3"/>
  <cols>
    <col min="1" max="1" width="19.25" customWidth="1"/>
    <col min="2" max="2" width="21.875" customWidth="1"/>
    <col min="3" max="3" width="25.75" bestFit="1" customWidth="1"/>
  </cols>
  <sheetData>
    <row r="1" spans="1:3" x14ac:dyDescent="0.3">
      <c r="A1" s="1" t="s">
        <v>3</v>
      </c>
      <c r="B1" s="2" t="s">
        <v>4</v>
      </c>
      <c r="C1" s="2" t="s">
        <v>0</v>
      </c>
    </row>
    <row r="2" spans="1:3" x14ac:dyDescent="0.3">
      <c r="A2" s="3"/>
      <c r="B2" s="4" t="s">
        <v>2</v>
      </c>
      <c r="C2" s="4"/>
    </row>
    <row r="3" spans="1:3" x14ac:dyDescent="0.3">
      <c r="A3" s="3">
        <v>43515</v>
      </c>
      <c r="B3" s="4" t="s">
        <v>14</v>
      </c>
      <c r="C3" s="4" t="s">
        <v>15</v>
      </c>
    </row>
    <row r="4" spans="1:3" x14ac:dyDescent="0.3">
      <c r="A4" s="3">
        <v>43516</v>
      </c>
      <c r="B4" s="4" t="s">
        <v>31</v>
      </c>
      <c r="C4" s="4" t="s">
        <v>32</v>
      </c>
    </row>
    <row r="5" spans="1:3" x14ac:dyDescent="0.3">
      <c r="A5" s="3">
        <v>43516</v>
      </c>
      <c r="B5" s="5" t="s">
        <v>33</v>
      </c>
      <c r="C5" s="5" t="s">
        <v>34</v>
      </c>
    </row>
    <row r="6" spans="1:3" x14ac:dyDescent="0.3">
      <c r="A6" s="3">
        <v>43517</v>
      </c>
      <c r="B6" s="5" t="s">
        <v>37</v>
      </c>
      <c r="C6" s="5" t="s">
        <v>47</v>
      </c>
    </row>
    <row r="7" spans="1:3" x14ac:dyDescent="0.3">
      <c r="A7" s="3">
        <v>43517</v>
      </c>
      <c r="B7" s="4" t="s">
        <v>55</v>
      </c>
      <c r="C7" s="4" t="s">
        <v>56</v>
      </c>
    </row>
  </sheetData>
  <phoneticPr fontId="4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"/>
  <sheetViews>
    <sheetView zoomScale="70" zoomScaleNormal="70" workbookViewId="0">
      <selection activeCell="K8" sqref="K8"/>
    </sheetView>
  </sheetViews>
  <sheetFormatPr defaultRowHeight="16.5" x14ac:dyDescent="0.3"/>
  <cols>
    <col min="1" max="1" width="15" customWidth="1"/>
    <col min="2" max="2" width="22.625" customWidth="1"/>
    <col min="3" max="3" width="25.75" customWidth="1"/>
    <col min="4" max="4" width="30.375" customWidth="1"/>
    <col min="5" max="5" width="14.375" customWidth="1"/>
    <col min="6" max="6" width="22.625" customWidth="1"/>
    <col min="7" max="7" width="21" customWidth="1"/>
    <col min="8" max="8" width="24.125" customWidth="1"/>
    <col min="9" max="9" width="22.625" customWidth="1"/>
    <col min="10" max="10" width="16.875" customWidth="1"/>
    <col min="11" max="11" width="19.625" customWidth="1"/>
    <col min="12" max="12" width="23" customWidth="1"/>
  </cols>
  <sheetData>
    <row r="1" spans="1:12" s="8" customFormat="1" ht="67.5" customHeight="1" x14ac:dyDescent="0.3">
      <c r="A1" s="6" t="s">
        <v>0</v>
      </c>
      <c r="B1" s="6" t="s">
        <v>23</v>
      </c>
      <c r="C1" s="6" t="s">
        <v>24</v>
      </c>
      <c r="D1" s="6" t="s">
        <v>25</v>
      </c>
      <c r="E1" s="6" t="s">
        <v>1</v>
      </c>
      <c r="F1" s="6" t="s">
        <v>12</v>
      </c>
      <c r="G1" s="6" t="s">
        <v>26</v>
      </c>
      <c r="H1" s="6" t="s">
        <v>27</v>
      </c>
      <c r="I1" s="6" t="s">
        <v>28</v>
      </c>
      <c r="J1" s="7" t="s">
        <v>1</v>
      </c>
      <c r="K1" s="7" t="s">
        <v>13</v>
      </c>
      <c r="L1" s="7" t="s">
        <v>5</v>
      </c>
    </row>
    <row r="2" spans="1:12" x14ac:dyDescent="0.3">
      <c r="A2" s="9" t="s">
        <v>16</v>
      </c>
      <c r="B2" s="9">
        <v>0.57999999999999996</v>
      </c>
      <c r="C2" s="9" t="s">
        <v>29</v>
      </c>
      <c r="D2" s="9" t="s">
        <v>17</v>
      </c>
      <c r="E2" s="9" t="s">
        <v>17</v>
      </c>
      <c r="F2" s="9" t="s">
        <v>17</v>
      </c>
      <c r="G2" s="9" t="s">
        <v>18</v>
      </c>
      <c r="H2" s="9">
        <v>3</v>
      </c>
      <c r="I2" s="10">
        <f>(1.29-0.95)/1.29*100</f>
        <v>26.356589147286829</v>
      </c>
      <c r="J2" s="11">
        <v>33</v>
      </c>
      <c r="K2" s="11">
        <v>29</v>
      </c>
      <c r="L2" s="9" t="s">
        <v>18</v>
      </c>
    </row>
    <row r="3" spans="1:12" x14ac:dyDescent="0.3">
      <c r="A3" s="9" t="s">
        <v>30</v>
      </c>
      <c r="B3" s="9">
        <v>0.57999999999999996</v>
      </c>
      <c r="C3" s="9" t="s">
        <v>29</v>
      </c>
      <c r="D3" s="9" t="s">
        <v>17</v>
      </c>
      <c r="E3" s="9" t="s">
        <v>17</v>
      </c>
      <c r="F3" s="9" t="s">
        <v>17</v>
      </c>
      <c r="G3" s="9">
        <v>1.29</v>
      </c>
      <c r="H3" s="9">
        <v>3</v>
      </c>
      <c r="I3" s="9">
        <v>0.98</v>
      </c>
      <c r="J3" s="9">
        <v>33.33</v>
      </c>
      <c r="K3" s="9">
        <v>30.61</v>
      </c>
      <c r="L3" s="9"/>
    </row>
    <row r="4" spans="1:12" x14ac:dyDescent="0.3">
      <c r="A4" s="9" t="s">
        <v>35</v>
      </c>
      <c r="B4" s="9">
        <v>0.56999999999999995</v>
      </c>
      <c r="C4" s="9" t="s">
        <v>17</v>
      </c>
      <c r="D4" s="9" t="s">
        <v>17</v>
      </c>
      <c r="E4" s="9" t="s">
        <v>17</v>
      </c>
      <c r="F4" s="9" t="s">
        <v>17</v>
      </c>
      <c r="G4" s="9">
        <v>1.29</v>
      </c>
      <c r="H4" s="9">
        <v>3</v>
      </c>
      <c r="I4" s="9">
        <v>0.96</v>
      </c>
      <c r="J4" s="12">
        <f>(4.5-H4)/4.5</f>
        <v>0.33333333333333331</v>
      </c>
      <c r="K4" s="13">
        <v>0.30609999999999998</v>
      </c>
      <c r="L4" s="9" t="s">
        <v>36</v>
      </c>
    </row>
    <row r="5" spans="1:12" x14ac:dyDescent="0.3">
      <c r="A5" s="15" t="s">
        <v>38</v>
      </c>
      <c r="B5" s="9">
        <v>0.57999999999999996</v>
      </c>
      <c r="C5" s="9" t="s">
        <v>39</v>
      </c>
      <c r="D5" s="9" t="s">
        <v>17</v>
      </c>
      <c r="E5" s="9" t="s">
        <v>39</v>
      </c>
      <c r="F5" s="9" t="s">
        <v>39</v>
      </c>
      <c r="G5" s="9">
        <v>1.29</v>
      </c>
      <c r="H5" s="9">
        <v>3</v>
      </c>
      <c r="I5" s="9">
        <v>0.98</v>
      </c>
      <c r="J5" s="13">
        <v>0.33329999999999999</v>
      </c>
      <c r="K5" s="13">
        <v>0.30609999999999998</v>
      </c>
    </row>
    <row r="6" spans="1:12" x14ac:dyDescent="0.3">
      <c r="A6" s="15" t="s">
        <v>52</v>
      </c>
      <c r="B6" s="15">
        <v>0.57999999999999996</v>
      </c>
      <c r="C6" s="9" t="s">
        <v>29</v>
      </c>
      <c r="D6" s="9" t="s">
        <v>17</v>
      </c>
      <c r="E6" s="9" t="s">
        <v>17</v>
      </c>
      <c r="F6" s="9" t="s">
        <v>17</v>
      </c>
      <c r="G6" s="15">
        <v>1.29</v>
      </c>
      <c r="H6" s="15">
        <v>3</v>
      </c>
      <c r="I6" s="15">
        <v>0.99</v>
      </c>
      <c r="J6" s="12">
        <f>(4.5-H6)/4.5</f>
        <v>0.33333333333333331</v>
      </c>
      <c r="K6" s="13">
        <v>0.30609999999999998</v>
      </c>
      <c r="L6" s="15" t="s">
        <v>53</v>
      </c>
    </row>
  </sheetData>
  <phoneticPr fontId="4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"/>
  <sheetViews>
    <sheetView zoomScale="70" zoomScaleNormal="70" workbookViewId="0">
      <selection activeCell="L7" sqref="L7"/>
    </sheetView>
  </sheetViews>
  <sheetFormatPr defaultRowHeight="16.5" x14ac:dyDescent="0.3"/>
  <cols>
    <col min="1" max="1" width="15" customWidth="1"/>
    <col min="2" max="2" width="20.25" customWidth="1"/>
    <col min="3" max="3" width="25.75" customWidth="1"/>
    <col min="4" max="4" width="30.375" customWidth="1"/>
    <col min="5" max="5" width="14.375" customWidth="1"/>
    <col min="6" max="6" width="22.625" customWidth="1"/>
    <col min="7" max="7" width="18.75" customWidth="1"/>
    <col min="8" max="8" width="24.125" customWidth="1"/>
    <col min="9" max="9" width="22.625" customWidth="1"/>
    <col min="10" max="10" width="16.875" customWidth="1"/>
    <col min="11" max="11" width="19.625" customWidth="1"/>
    <col min="12" max="12" width="23" customWidth="1"/>
  </cols>
  <sheetData>
    <row r="1" spans="1:12" s="8" customFormat="1" ht="46.5" customHeight="1" x14ac:dyDescent="0.3">
      <c r="A1" s="6" t="s">
        <v>0</v>
      </c>
      <c r="B1" s="6" t="s">
        <v>23</v>
      </c>
      <c r="C1" s="6" t="s">
        <v>24</v>
      </c>
      <c r="D1" s="6" t="s">
        <v>25</v>
      </c>
      <c r="E1" s="6" t="s">
        <v>1</v>
      </c>
      <c r="F1" s="6" t="s">
        <v>12</v>
      </c>
      <c r="G1" s="6" t="s">
        <v>26</v>
      </c>
      <c r="H1" s="6" t="s">
        <v>27</v>
      </c>
      <c r="I1" s="6" t="s">
        <v>28</v>
      </c>
      <c r="J1" s="7" t="s">
        <v>1</v>
      </c>
      <c r="K1" s="7" t="s">
        <v>13</v>
      </c>
      <c r="L1" s="7" t="s">
        <v>5</v>
      </c>
    </row>
    <row r="2" spans="1:12" x14ac:dyDescent="0.3">
      <c r="A2" s="9" t="s">
        <v>19</v>
      </c>
      <c r="B2" s="9">
        <v>0.51</v>
      </c>
      <c r="C2" s="9" t="s">
        <v>20</v>
      </c>
      <c r="D2" s="9" t="s">
        <v>20</v>
      </c>
      <c r="E2" s="9" t="s">
        <v>17</v>
      </c>
      <c r="F2" s="9" t="s">
        <v>20</v>
      </c>
      <c r="G2" s="9" t="s">
        <v>21</v>
      </c>
      <c r="H2" s="9">
        <v>3.25</v>
      </c>
      <c r="I2" s="10">
        <f>(1.15-0.96)/1.15*100</f>
        <v>16.521739130434778</v>
      </c>
      <c r="J2" s="9">
        <v>27</v>
      </c>
      <c r="K2" s="9">
        <v>27</v>
      </c>
      <c r="L2" s="9" t="s">
        <v>18</v>
      </c>
    </row>
    <row r="3" spans="1:12" x14ac:dyDescent="0.3">
      <c r="A3" s="9" t="s">
        <v>30</v>
      </c>
      <c r="B3" s="9">
        <v>0.51</v>
      </c>
      <c r="C3" s="9" t="s">
        <v>20</v>
      </c>
      <c r="D3" s="9" t="s">
        <v>20</v>
      </c>
      <c r="E3" s="9" t="s">
        <v>17</v>
      </c>
      <c r="F3" s="9" t="s">
        <v>20</v>
      </c>
      <c r="G3" s="9">
        <v>1.1499999999999999</v>
      </c>
      <c r="H3" s="9">
        <v>3.3</v>
      </c>
      <c r="I3" s="9">
        <v>1</v>
      </c>
      <c r="J3" s="9">
        <v>26.67</v>
      </c>
      <c r="K3" s="9">
        <v>26.94</v>
      </c>
      <c r="L3" s="9"/>
    </row>
    <row r="4" spans="1:12" x14ac:dyDescent="0.3">
      <c r="A4" s="9" t="s">
        <v>35</v>
      </c>
      <c r="B4" s="9">
        <v>0.5</v>
      </c>
      <c r="C4" s="9" t="s">
        <v>20</v>
      </c>
      <c r="D4" s="9" t="s">
        <v>20</v>
      </c>
      <c r="E4" s="9" t="s">
        <v>17</v>
      </c>
      <c r="F4" s="9" t="s">
        <v>20</v>
      </c>
      <c r="G4" s="9">
        <v>1.1399999999999999</v>
      </c>
      <c r="H4" s="9">
        <v>4</v>
      </c>
      <c r="I4" s="9">
        <v>1</v>
      </c>
      <c r="J4" s="12">
        <f>(4.5-4)/4.5</f>
        <v>0.1111111111111111</v>
      </c>
      <c r="K4" s="13">
        <v>0.1837</v>
      </c>
      <c r="L4" s="9" t="s">
        <v>36</v>
      </c>
    </row>
    <row r="5" spans="1:12" x14ac:dyDescent="0.3">
      <c r="A5" s="15" t="s">
        <v>40</v>
      </c>
      <c r="B5" s="9">
        <v>0.51</v>
      </c>
      <c r="C5" s="9" t="s">
        <v>39</v>
      </c>
      <c r="D5" s="9" t="s">
        <v>17</v>
      </c>
      <c r="E5" s="9" t="s">
        <v>39</v>
      </c>
      <c r="F5" s="9" t="s">
        <v>39</v>
      </c>
      <c r="G5" s="9">
        <v>1.1499999999999999</v>
      </c>
      <c r="H5" s="9">
        <v>3</v>
      </c>
      <c r="I5" s="9">
        <v>0.84</v>
      </c>
      <c r="J5" s="13">
        <v>0.33329999999999999</v>
      </c>
      <c r="K5" s="13">
        <v>0.30609999999999998</v>
      </c>
    </row>
    <row r="6" spans="1:12" x14ac:dyDescent="0.3">
      <c r="A6" s="15" t="s">
        <v>52</v>
      </c>
      <c r="B6" s="15">
        <v>0.51</v>
      </c>
      <c r="C6" s="9" t="s">
        <v>20</v>
      </c>
      <c r="D6" s="9" t="s">
        <v>20</v>
      </c>
      <c r="E6" s="9" t="s">
        <v>17</v>
      </c>
      <c r="F6" s="9" t="s">
        <v>20</v>
      </c>
      <c r="G6" s="15">
        <v>1.1499999999999999</v>
      </c>
      <c r="H6" s="15">
        <v>3</v>
      </c>
      <c r="I6" s="15">
        <v>0.85</v>
      </c>
      <c r="J6" s="13">
        <v>0.33329999999999999</v>
      </c>
      <c r="K6" s="13">
        <v>0.30609999999999998</v>
      </c>
      <c r="L6" s="15" t="s">
        <v>53</v>
      </c>
    </row>
  </sheetData>
  <phoneticPr fontId="4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"/>
  <sheetViews>
    <sheetView zoomScale="70" zoomScaleNormal="70" workbookViewId="0">
      <selection activeCell="H7" sqref="H7"/>
    </sheetView>
  </sheetViews>
  <sheetFormatPr defaultRowHeight="16.5" x14ac:dyDescent="0.3"/>
  <cols>
    <col min="1" max="1" width="15" customWidth="1"/>
    <col min="2" max="2" width="20.25" customWidth="1"/>
    <col min="3" max="3" width="25.75" customWidth="1"/>
    <col min="4" max="4" width="30.375" customWidth="1"/>
    <col min="5" max="5" width="14.375" customWidth="1"/>
    <col min="6" max="6" width="22.625" customWidth="1"/>
    <col min="7" max="7" width="18.75" customWidth="1"/>
    <col min="8" max="8" width="24.125" customWidth="1"/>
    <col min="9" max="9" width="22.625" customWidth="1"/>
    <col min="10" max="10" width="16.875" customWidth="1"/>
    <col min="11" max="11" width="19.625" customWidth="1"/>
    <col min="12" max="12" width="23" customWidth="1"/>
  </cols>
  <sheetData>
    <row r="1" spans="1:12" s="8" customFormat="1" ht="46.5" customHeight="1" x14ac:dyDescent="0.3">
      <c r="A1" s="6" t="s">
        <v>0</v>
      </c>
      <c r="B1" s="6" t="s">
        <v>23</v>
      </c>
      <c r="C1" s="6" t="s">
        <v>24</v>
      </c>
      <c r="D1" s="6" t="s">
        <v>25</v>
      </c>
      <c r="E1" s="6" t="s">
        <v>1</v>
      </c>
      <c r="F1" s="6" t="s">
        <v>12</v>
      </c>
      <c r="G1" s="6" t="s">
        <v>26</v>
      </c>
      <c r="H1" s="6" t="s">
        <v>27</v>
      </c>
      <c r="I1" s="6" t="s">
        <v>28</v>
      </c>
      <c r="J1" s="7" t="s">
        <v>1</v>
      </c>
      <c r="K1" s="7" t="s">
        <v>13</v>
      </c>
      <c r="L1" s="7" t="s">
        <v>5</v>
      </c>
    </row>
    <row r="2" spans="1:12" x14ac:dyDescent="0.3">
      <c r="A2" s="9" t="s">
        <v>19</v>
      </c>
      <c r="B2" s="9">
        <v>0.72</v>
      </c>
      <c r="C2" s="9" t="s">
        <v>17</v>
      </c>
      <c r="D2" s="9" t="s">
        <v>17</v>
      </c>
      <c r="E2" s="9" t="s">
        <v>17</v>
      </c>
      <c r="F2" s="9" t="s">
        <v>17</v>
      </c>
      <c r="G2" s="9" t="s">
        <v>18</v>
      </c>
      <c r="H2" s="9">
        <v>1</v>
      </c>
      <c r="I2" s="10">
        <f>(1.51-0.99)/1.51*100</f>
        <v>34.437086092715234</v>
      </c>
      <c r="J2" s="11">
        <f>3.5/4.5*100</f>
        <v>77.777777777777786</v>
      </c>
      <c r="K2" s="9">
        <f>(47+60)/2</f>
        <v>53.5</v>
      </c>
      <c r="L2" s="9" t="s">
        <v>18</v>
      </c>
    </row>
    <row r="3" spans="1:12" x14ac:dyDescent="0.3">
      <c r="A3" s="9" t="s">
        <v>30</v>
      </c>
      <c r="B3" s="9">
        <v>0.72</v>
      </c>
      <c r="C3" s="9" t="s">
        <v>17</v>
      </c>
      <c r="D3" s="9" t="s">
        <v>17</v>
      </c>
      <c r="E3" s="9" t="s">
        <v>17</v>
      </c>
      <c r="F3" s="9" t="s">
        <v>17</v>
      </c>
      <c r="G3" s="9">
        <v>1.51</v>
      </c>
      <c r="H3" s="9">
        <v>0.6</v>
      </c>
      <c r="I3" s="9">
        <v>1</v>
      </c>
      <c r="J3" s="9">
        <v>86.67</v>
      </c>
      <c r="K3" s="9">
        <v>60</v>
      </c>
      <c r="L3" s="9"/>
    </row>
    <row r="4" spans="1:12" x14ac:dyDescent="0.3">
      <c r="A4" s="9" t="s">
        <v>35</v>
      </c>
      <c r="B4" s="9">
        <v>0.71</v>
      </c>
      <c r="C4" s="9" t="s">
        <v>17</v>
      </c>
      <c r="D4" s="9" t="s">
        <v>17</v>
      </c>
      <c r="E4" s="9" t="s">
        <v>17</v>
      </c>
      <c r="F4" s="9" t="s">
        <v>17</v>
      </c>
      <c r="G4" s="9">
        <v>1.5</v>
      </c>
      <c r="H4" s="9">
        <v>1</v>
      </c>
      <c r="I4" s="9">
        <v>1</v>
      </c>
      <c r="J4" s="12">
        <f>(4.5-1)/4.5</f>
        <v>0.77777777777777779</v>
      </c>
      <c r="K4" s="13">
        <v>0.55100000000000005</v>
      </c>
      <c r="L4" s="9" t="s">
        <v>18</v>
      </c>
    </row>
    <row r="5" spans="1:12" x14ac:dyDescent="0.3">
      <c r="A5" s="15" t="s">
        <v>41</v>
      </c>
      <c r="B5" s="9">
        <v>0.72</v>
      </c>
      <c r="C5" s="9" t="s">
        <v>39</v>
      </c>
      <c r="D5" s="9" t="s">
        <v>17</v>
      </c>
      <c r="E5" s="9" t="s">
        <v>39</v>
      </c>
      <c r="F5" s="9" t="s">
        <v>39</v>
      </c>
      <c r="G5" s="9">
        <v>1.51</v>
      </c>
      <c r="H5" s="9">
        <v>0.5</v>
      </c>
      <c r="I5" s="9">
        <v>0.99</v>
      </c>
      <c r="J5" s="13">
        <v>0.88890000000000002</v>
      </c>
      <c r="K5" s="13">
        <v>0.61219999999999997</v>
      </c>
    </row>
    <row r="6" spans="1:12" x14ac:dyDescent="0.3">
      <c r="A6" s="15" t="s">
        <v>52</v>
      </c>
      <c r="B6" s="15">
        <v>0.72</v>
      </c>
      <c r="C6" s="9" t="s">
        <v>17</v>
      </c>
      <c r="D6" s="9" t="s">
        <v>17</v>
      </c>
      <c r="E6" s="9" t="s">
        <v>17</v>
      </c>
      <c r="F6" s="9" t="s">
        <v>17</v>
      </c>
      <c r="G6" s="15">
        <v>1.51</v>
      </c>
      <c r="H6" s="9" t="s">
        <v>54</v>
      </c>
      <c r="I6" s="9" t="s">
        <v>17</v>
      </c>
      <c r="J6" s="9" t="s">
        <v>17</v>
      </c>
      <c r="K6" s="9" t="s">
        <v>17</v>
      </c>
    </row>
  </sheetData>
  <phoneticPr fontId="4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"/>
  <sheetViews>
    <sheetView zoomScale="70" zoomScaleNormal="70" workbookViewId="0">
      <selection activeCell="I8" sqref="I8"/>
    </sheetView>
  </sheetViews>
  <sheetFormatPr defaultRowHeight="16.5" x14ac:dyDescent="0.3"/>
  <cols>
    <col min="1" max="1" width="15" customWidth="1"/>
    <col min="2" max="2" width="20.25" customWidth="1"/>
    <col min="3" max="3" width="25.75" customWidth="1"/>
    <col min="4" max="4" width="30.375" customWidth="1"/>
    <col min="5" max="5" width="14.375" customWidth="1"/>
    <col min="6" max="6" width="22.625" customWidth="1"/>
    <col min="7" max="7" width="18.75" customWidth="1"/>
    <col min="8" max="8" width="24.125" customWidth="1"/>
    <col min="9" max="9" width="22.625" customWidth="1"/>
    <col min="10" max="10" width="16.875" customWidth="1"/>
    <col min="11" max="11" width="19.625" customWidth="1"/>
    <col min="12" max="12" width="23" customWidth="1"/>
  </cols>
  <sheetData>
    <row r="1" spans="1:12" s="8" customFormat="1" ht="46.5" customHeight="1" x14ac:dyDescent="0.3">
      <c r="A1" s="6" t="s">
        <v>0</v>
      </c>
      <c r="B1" s="6" t="s">
        <v>23</v>
      </c>
      <c r="C1" s="6" t="s">
        <v>24</v>
      </c>
      <c r="D1" s="6" t="s">
        <v>25</v>
      </c>
      <c r="E1" s="6" t="s">
        <v>1</v>
      </c>
      <c r="F1" s="6" t="s">
        <v>12</v>
      </c>
      <c r="G1" s="6" t="s">
        <v>26</v>
      </c>
      <c r="H1" s="6" t="s">
        <v>27</v>
      </c>
      <c r="I1" s="6" t="s">
        <v>28</v>
      </c>
      <c r="J1" s="7" t="s">
        <v>1</v>
      </c>
      <c r="K1" s="7" t="s">
        <v>13</v>
      </c>
      <c r="L1" s="7" t="s">
        <v>5</v>
      </c>
    </row>
    <row r="2" spans="1:12" x14ac:dyDescent="0.3">
      <c r="A2" s="9" t="s">
        <v>19</v>
      </c>
      <c r="B2" s="9">
        <v>0.65</v>
      </c>
      <c r="C2" s="9" t="s">
        <v>17</v>
      </c>
      <c r="D2" s="9" t="s">
        <v>17</v>
      </c>
      <c r="E2" s="9" t="s">
        <v>17</v>
      </c>
      <c r="F2" s="9" t="s">
        <v>17</v>
      </c>
      <c r="G2" s="9" t="s">
        <v>18</v>
      </c>
      <c r="H2" s="9">
        <v>2</v>
      </c>
      <c r="I2" s="11">
        <f>(1.36-0.99)/1.36*100</f>
        <v>27.205882352941181</v>
      </c>
      <c r="J2" s="11">
        <f>2.5/4.5*100</f>
        <v>55.555555555555557</v>
      </c>
      <c r="K2" s="9">
        <f>(37+47)/2</f>
        <v>42</v>
      </c>
      <c r="L2" s="9" t="s">
        <v>18</v>
      </c>
    </row>
    <row r="3" spans="1:12" x14ac:dyDescent="0.3">
      <c r="A3" s="9" t="s">
        <v>30</v>
      </c>
      <c r="B3" s="9">
        <v>0.65</v>
      </c>
      <c r="C3" s="9" t="s">
        <v>17</v>
      </c>
      <c r="D3" s="9" t="s">
        <v>17</v>
      </c>
      <c r="E3" s="9" t="s">
        <v>17</v>
      </c>
      <c r="F3" s="9" t="s">
        <v>17</v>
      </c>
      <c r="G3" s="9">
        <v>1.37</v>
      </c>
      <c r="H3" s="9">
        <v>2</v>
      </c>
      <c r="I3" s="9">
        <v>1</v>
      </c>
      <c r="J3" s="9">
        <v>55.56</v>
      </c>
      <c r="K3" s="9">
        <v>42.86</v>
      </c>
      <c r="L3" s="9"/>
    </row>
    <row r="4" spans="1:12" x14ac:dyDescent="0.3">
      <c r="A4" s="9" t="s">
        <v>35</v>
      </c>
      <c r="B4" s="9">
        <v>0.64</v>
      </c>
      <c r="C4" s="9" t="s">
        <v>17</v>
      </c>
      <c r="D4" s="9" t="s">
        <v>17</v>
      </c>
      <c r="E4" s="9" t="s">
        <v>17</v>
      </c>
      <c r="F4" s="9" t="s">
        <v>17</v>
      </c>
      <c r="G4" s="9">
        <v>1.26</v>
      </c>
      <c r="H4" s="9">
        <v>2</v>
      </c>
      <c r="I4" s="9">
        <v>0.96</v>
      </c>
      <c r="J4" s="12">
        <f>(4.5-2)/4.5</f>
        <v>0.55555555555555558</v>
      </c>
      <c r="K4" s="13">
        <v>0.42859999999999998</v>
      </c>
      <c r="L4" s="9" t="s">
        <v>36</v>
      </c>
    </row>
    <row r="5" spans="1:12" x14ac:dyDescent="0.3">
      <c r="A5" s="15" t="s">
        <v>41</v>
      </c>
      <c r="B5" s="9">
        <v>0.65</v>
      </c>
      <c r="C5" s="9" t="s">
        <v>39</v>
      </c>
      <c r="D5" s="9" t="s">
        <v>17</v>
      </c>
      <c r="E5" s="9" t="s">
        <v>39</v>
      </c>
      <c r="F5" s="9" t="s">
        <v>39</v>
      </c>
      <c r="G5" s="9">
        <v>1.37</v>
      </c>
      <c r="H5" s="9">
        <v>2</v>
      </c>
      <c r="I5" s="9">
        <v>1</v>
      </c>
      <c r="J5" s="13">
        <v>0.55559999999999998</v>
      </c>
      <c r="K5" s="13">
        <v>0.42859999999999998</v>
      </c>
    </row>
    <row r="6" spans="1:12" x14ac:dyDescent="0.3">
      <c r="A6" s="15" t="s">
        <v>52</v>
      </c>
      <c r="B6" s="15">
        <v>0.65</v>
      </c>
      <c r="C6" s="9" t="s">
        <v>17</v>
      </c>
      <c r="D6" s="9" t="s">
        <v>17</v>
      </c>
      <c r="E6" s="9" t="s">
        <v>17</v>
      </c>
      <c r="F6" s="9" t="s">
        <v>17</v>
      </c>
      <c r="G6" s="15">
        <v>1.36</v>
      </c>
      <c r="H6" s="15">
        <v>2</v>
      </c>
      <c r="I6" s="15">
        <v>0.99</v>
      </c>
      <c r="J6" s="13">
        <v>0.55559999999999998</v>
      </c>
      <c r="K6" s="13">
        <v>0.42859999999999998</v>
      </c>
      <c r="L6" s="15" t="s">
        <v>53</v>
      </c>
    </row>
  </sheetData>
  <phoneticPr fontId="4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"/>
  <sheetViews>
    <sheetView zoomScale="70" zoomScaleNormal="70" workbookViewId="0">
      <selection activeCell="E17" sqref="E17"/>
    </sheetView>
  </sheetViews>
  <sheetFormatPr defaultRowHeight="16.5" x14ac:dyDescent="0.3"/>
  <cols>
    <col min="1" max="1" width="15" customWidth="1"/>
    <col min="2" max="2" width="20.25" customWidth="1"/>
    <col min="3" max="3" width="25.75" customWidth="1"/>
    <col min="4" max="4" width="30.375" customWidth="1"/>
    <col min="5" max="5" width="14.375" customWidth="1"/>
    <col min="6" max="6" width="22.625" customWidth="1"/>
    <col min="7" max="7" width="18.75" customWidth="1"/>
    <col min="8" max="8" width="24.125" customWidth="1"/>
    <col min="9" max="9" width="22.625" customWidth="1"/>
    <col min="10" max="10" width="16.875" customWidth="1"/>
    <col min="11" max="11" width="19.625" customWidth="1"/>
    <col min="12" max="12" width="23" customWidth="1"/>
  </cols>
  <sheetData>
    <row r="1" spans="1:12" s="8" customFormat="1" ht="46.5" customHeight="1" x14ac:dyDescent="0.3">
      <c r="A1" s="6" t="s">
        <v>0</v>
      </c>
      <c r="B1" s="6" t="s">
        <v>23</v>
      </c>
      <c r="C1" s="6" t="s">
        <v>24</v>
      </c>
      <c r="D1" s="6" t="s">
        <v>25</v>
      </c>
      <c r="E1" s="6" t="s">
        <v>1</v>
      </c>
      <c r="F1" s="6" t="s">
        <v>12</v>
      </c>
      <c r="G1" s="6" t="s">
        <v>26</v>
      </c>
      <c r="H1" s="6" t="s">
        <v>27</v>
      </c>
      <c r="I1" s="6" t="s">
        <v>28</v>
      </c>
      <c r="J1" s="7" t="s">
        <v>1</v>
      </c>
      <c r="K1" s="7" t="s">
        <v>13</v>
      </c>
      <c r="L1" s="7" t="s">
        <v>5</v>
      </c>
    </row>
    <row r="2" spans="1:12" x14ac:dyDescent="0.3">
      <c r="A2" s="9" t="s">
        <v>16</v>
      </c>
      <c r="B2" s="9">
        <v>0.94</v>
      </c>
      <c r="C2" s="9" t="s">
        <v>17</v>
      </c>
      <c r="D2" s="9" t="s">
        <v>17</v>
      </c>
      <c r="E2" s="9" t="s">
        <v>17</v>
      </c>
      <c r="F2" s="9" t="s">
        <v>17</v>
      </c>
      <c r="G2" s="9" t="s">
        <v>18</v>
      </c>
      <c r="H2" s="9" t="s">
        <v>22</v>
      </c>
      <c r="I2" s="9" t="s">
        <v>17</v>
      </c>
      <c r="J2" s="9" t="s">
        <v>17</v>
      </c>
      <c r="K2" s="9" t="s">
        <v>17</v>
      </c>
      <c r="L2" s="9" t="s">
        <v>18</v>
      </c>
    </row>
    <row r="3" spans="1:12" x14ac:dyDescent="0.3">
      <c r="A3" s="9" t="s">
        <v>30</v>
      </c>
      <c r="B3" s="9">
        <v>0.94</v>
      </c>
      <c r="C3" s="9" t="s">
        <v>17</v>
      </c>
      <c r="D3" s="9" t="s">
        <v>17</v>
      </c>
      <c r="E3" s="9" t="s">
        <v>17</v>
      </c>
      <c r="F3" s="9" t="s">
        <v>17</v>
      </c>
      <c r="G3" s="9">
        <v>1.94</v>
      </c>
      <c r="H3" s="9" t="s">
        <v>22</v>
      </c>
      <c r="I3" s="9" t="s">
        <v>17</v>
      </c>
      <c r="J3" s="9" t="s">
        <v>17</v>
      </c>
      <c r="K3" s="9" t="s">
        <v>17</v>
      </c>
      <c r="L3" s="9"/>
    </row>
    <row r="4" spans="1:12" x14ac:dyDescent="0.3">
      <c r="A4" s="9" t="s">
        <v>35</v>
      </c>
      <c r="B4" s="9">
        <v>0.96</v>
      </c>
      <c r="C4" s="9" t="s">
        <v>17</v>
      </c>
      <c r="D4" s="9" t="s">
        <v>17</v>
      </c>
      <c r="E4" s="9" t="s">
        <v>17</v>
      </c>
      <c r="F4" s="9" t="s">
        <v>17</v>
      </c>
      <c r="G4" s="9">
        <v>1.96</v>
      </c>
      <c r="H4" s="9" t="s">
        <v>22</v>
      </c>
      <c r="I4" s="9" t="s">
        <v>17</v>
      </c>
      <c r="J4" s="9" t="s">
        <v>17</v>
      </c>
      <c r="K4" s="9" t="s">
        <v>17</v>
      </c>
      <c r="L4" s="9" t="s">
        <v>18</v>
      </c>
    </row>
    <row r="5" spans="1:12" x14ac:dyDescent="0.3">
      <c r="A5" s="15" t="s">
        <v>42</v>
      </c>
      <c r="B5" s="9">
        <v>0.94</v>
      </c>
      <c r="C5" s="9" t="s">
        <v>39</v>
      </c>
      <c r="D5" s="9" t="s">
        <v>17</v>
      </c>
      <c r="E5" s="9" t="s">
        <v>39</v>
      </c>
      <c r="F5" s="9" t="s">
        <v>39</v>
      </c>
      <c r="G5" s="9">
        <v>1.94</v>
      </c>
      <c r="H5" s="9" t="s">
        <v>22</v>
      </c>
      <c r="I5" s="9" t="s">
        <v>17</v>
      </c>
      <c r="J5" s="9" t="s">
        <v>17</v>
      </c>
      <c r="K5" s="9" t="s">
        <v>17</v>
      </c>
    </row>
    <row r="6" spans="1:12" x14ac:dyDescent="0.3">
      <c r="A6" s="15" t="s">
        <v>52</v>
      </c>
      <c r="B6" s="15">
        <v>0.94</v>
      </c>
      <c r="C6" s="9" t="s">
        <v>17</v>
      </c>
      <c r="D6" s="9" t="s">
        <v>17</v>
      </c>
      <c r="E6" s="9" t="s">
        <v>17</v>
      </c>
      <c r="F6" s="9" t="s">
        <v>17</v>
      </c>
      <c r="G6" s="15">
        <v>1.94</v>
      </c>
      <c r="H6" s="9" t="s">
        <v>22</v>
      </c>
      <c r="I6" s="9" t="s">
        <v>17</v>
      </c>
      <c r="J6" s="9" t="s">
        <v>17</v>
      </c>
      <c r="K6" s="9" t="s">
        <v>17</v>
      </c>
    </row>
  </sheetData>
  <phoneticPr fontId="4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"/>
  <sheetViews>
    <sheetView zoomScale="70" zoomScaleNormal="70" workbookViewId="0">
      <selection activeCell="G7" sqref="G7"/>
    </sheetView>
  </sheetViews>
  <sheetFormatPr defaultRowHeight="16.5" x14ac:dyDescent="0.3"/>
  <cols>
    <col min="1" max="1" width="15" customWidth="1"/>
    <col min="2" max="2" width="20.25" customWidth="1"/>
    <col min="3" max="3" width="25.75" customWidth="1"/>
    <col min="4" max="4" width="30.375" customWidth="1"/>
    <col min="5" max="5" width="14.375" customWidth="1"/>
    <col min="6" max="6" width="22.625" customWidth="1"/>
    <col min="7" max="7" width="18.75" customWidth="1"/>
    <col min="8" max="8" width="24.125" customWidth="1"/>
    <col min="9" max="9" width="22.625" customWidth="1"/>
    <col min="10" max="10" width="16.875" customWidth="1"/>
    <col min="11" max="11" width="19.625" customWidth="1"/>
    <col min="12" max="12" width="23" customWidth="1"/>
  </cols>
  <sheetData>
    <row r="1" spans="1:12" s="8" customFormat="1" ht="46.5" customHeight="1" x14ac:dyDescent="0.3">
      <c r="A1" s="6" t="s">
        <v>0</v>
      </c>
      <c r="B1" s="6" t="s">
        <v>23</v>
      </c>
      <c r="C1" s="6" t="s">
        <v>24</v>
      </c>
      <c r="D1" s="6" t="s">
        <v>25</v>
      </c>
      <c r="E1" s="6" t="s">
        <v>1</v>
      </c>
      <c r="F1" s="6" t="s">
        <v>12</v>
      </c>
      <c r="G1" s="6" t="s">
        <v>26</v>
      </c>
      <c r="H1" s="6" t="s">
        <v>27</v>
      </c>
      <c r="I1" s="6" t="s">
        <v>28</v>
      </c>
      <c r="J1" s="7" t="s">
        <v>1</v>
      </c>
      <c r="K1" s="7" t="s">
        <v>13</v>
      </c>
      <c r="L1" s="7" t="s">
        <v>5</v>
      </c>
    </row>
    <row r="2" spans="1:12" x14ac:dyDescent="0.3">
      <c r="A2" s="9" t="s">
        <v>16</v>
      </c>
      <c r="B2" s="9">
        <v>0.86</v>
      </c>
      <c r="C2" s="9" t="s">
        <v>17</v>
      </c>
      <c r="D2" s="9" t="s">
        <v>17</v>
      </c>
      <c r="E2" s="9" t="s">
        <v>17</v>
      </c>
      <c r="F2" s="9" t="s">
        <v>17</v>
      </c>
      <c r="G2" s="9" t="s">
        <v>21</v>
      </c>
      <c r="H2" s="9" t="s">
        <v>22</v>
      </c>
      <c r="I2" s="9" t="s">
        <v>17</v>
      </c>
      <c r="J2" s="9" t="s">
        <v>17</v>
      </c>
      <c r="K2" s="9" t="s">
        <v>17</v>
      </c>
      <c r="L2" s="9" t="s">
        <v>18</v>
      </c>
    </row>
    <row r="3" spans="1:12" x14ac:dyDescent="0.3">
      <c r="A3" s="9" t="s">
        <v>30</v>
      </c>
      <c r="B3" s="9">
        <v>0.87</v>
      </c>
      <c r="C3" s="9" t="s">
        <v>17</v>
      </c>
      <c r="D3" s="9" t="s">
        <v>17</v>
      </c>
      <c r="E3" s="9" t="s">
        <v>17</v>
      </c>
      <c r="F3" s="9" t="s">
        <v>17</v>
      </c>
      <c r="G3" s="9">
        <v>1.87</v>
      </c>
      <c r="H3" s="9" t="s">
        <v>22</v>
      </c>
      <c r="I3" s="9" t="s">
        <v>17</v>
      </c>
      <c r="J3" s="9" t="s">
        <v>17</v>
      </c>
      <c r="K3" s="9" t="s">
        <v>17</v>
      </c>
      <c r="L3" s="9"/>
    </row>
    <row r="4" spans="1:12" x14ac:dyDescent="0.3">
      <c r="A4" s="9" t="s">
        <v>35</v>
      </c>
      <c r="B4" s="9">
        <v>0.89</v>
      </c>
      <c r="C4" s="9" t="s">
        <v>17</v>
      </c>
      <c r="D4" s="9" t="s">
        <v>17</v>
      </c>
      <c r="E4" s="9" t="s">
        <v>17</v>
      </c>
      <c r="F4" s="9" t="s">
        <v>17</v>
      </c>
      <c r="G4" s="9">
        <v>1.89</v>
      </c>
      <c r="H4" s="9" t="s">
        <v>22</v>
      </c>
      <c r="I4" s="9" t="s">
        <v>17</v>
      </c>
      <c r="J4" s="9" t="s">
        <v>17</v>
      </c>
      <c r="K4" s="9" t="s">
        <v>17</v>
      </c>
      <c r="L4" s="9" t="s">
        <v>18</v>
      </c>
    </row>
    <row r="5" spans="1:12" x14ac:dyDescent="0.3">
      <c r="A5" s="15" t="s">
        <v>38</v>
      </c>
      <c r="B5" s="9">
        <v>0.87</v>
      </c>
      <c r="C5" s="9" t="s">
        <v>39</v>
      </c>
      <c r="D5" s="9" t="s">
        <v>17</v>
      </c>
      <c r="E5" s="9" t="s">
        <v>39</v>
      </c>
      <c r="F5" s="9" t="s">
        <v>39</v>
      </c>
      <c r="G5" s="9">
        <v>1.87</v>
      </c>
      <c r="H5" s="9" t="s">
        <v>22</v>
      </c>
      <c r="I5" s="9" t="s">
        <v>17</v>
      </c>
      <c r="J5" s="9" t="s">
        <v>17</v>
      </c>
      <c r="K5" s="9" t="s">
        <v>17</v>
      </c>
    </row>
    <row r="6" spans="1:12" x14ac:dyDescent="0.3">
      <c r="A6" s="15" t="s">
        <v>52</v>
      </c>
      <c r="B6" s="15">
        <v>0.86</v>
      </c>
      <c r="C6" s="9" t="s">
        <v>17</v>
      </c>
      <c r="D6" s="9" t="s">
        <v>17</v>
      </c>
      <c r="E6" s="9" t="s">
        <v>17</v>
      </c>
      <c r="F6" s="9" t="s">
        <v>17</v>
      </c>
      <c r="G6" s="15">
        <v>1.86</v>
      </c>
      <c r="H6" s="9" t="s">
        <v>22</v>
      </c>
      <c r="I6" s="9" t="s">
        <v>17</v>
      </c>
      <c r="J6" s="9" t="s">
        <v>17</v>
      </c>
      <c r="K6" s="9" t="s">
        <v>17</v>
      </c>
    </row>
  </sheetData>
  <phoneticPr fontId="4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"/>
  <sheetViews>
    <sheetView zoomScale="70" zoomScaleNormal="70" workbookViewId="0">
      <selection activeCell="C37" sqref="C37"/>
    </sheetView>
  </sheetViews>
  <sheetFormatPr defaultRowHeight="16.5" x14ac:dyDescent="0.3"/>
  <cols>
    <col min="1" max="1" width="15" customWidth="1"/>
    <col min="2" max="2" width="20.25" customWidth="1"/>
    <col min="3" max="3" width="25.75" customWidth="1"/>
    <col min="4" max="4" width="30.375" customWidth="1"/>
    <col min="5" max="5" width="14.375" customWidth="1"/>
    <col min="6" max="6" width="22.625" customWidth="1"/>
    <col min="7" max="7" width="18.75" customWidth="1"/>
    <col min="8" max="8" width="24.125" customWidth="1"/>
    <col min="9" max="9" width="22.625" customWidth="1"/>
    <col min="10" max="10" width="16.875" customWidth="1"/>
    <col min="11" max="11" width="19.625" customWidth="1"/>
    <col min="12" max="12" width="23" customWidth="1"/>
  </cols>
  <sheetData>
    <row r="1" spans="1:12" s="8" customFormat="1" ht="46.5" customHeight="1" x14ac:dyDescent="0.3">
      <c r="A1" s="6" t="s">
        <v>0</v>
      </c>
      <c r="B1" s="6" t="s">
        <v>23</v>
      </c>
      <c r="C1" s="6" t="s">
        <v>24</v>
      </c>
      <c r="D1" s="6" t="s">
        <v>25</v>
      </c>
      <c r="E1" s="6" t="s">
        <v>1</v>
      </c>
      <c r="F1" s="6" t="s">
        <v>12</v>
      </c>
      <c r="G1" s="6" t="s">
        <v>26</v>
      </c>
      <c r="H1" s="6" t="s">
        <v>27</v>
      </c>
      <c r="I1" s="6" t="s">
        <v>28</v>
      </c>
      <c r="J1" s="7" t="s">
        <v>1</v>
      </c>
      <c r="K1" s="7" t="s">
        <v>13</v>
      </c>
      <c r="L1" s="7" t="s">
        <v>5</v>
      </c>
    </row>
    <row r="2" spans="1:12" x14ac:dyDescent="0.3">
      <c r="A2" s="9" t="s">
        <v>19</v>
      </c>
      <c r="B2" s="9">
        <v>0.45</v>
      </c>
      <c r="C2" s="9" t="s">
        <v>17</v>
      </c>
      <c r="D2" s="9" t="s">
        <v>17</v>
      </c>
      <c r="E2" s="9" t="s">
        <v>17</v>
      </c>
      <c r="F2" s="9" t="s">
        <v>17</v>
      </c>
      <c r="G2" s="9">
        <v>0.95</v>
      </c>
      <c r="H2" s="9" t="s">
        <v>17</v>
      </c>
      <c r="I2" s="9" t="s">
        <v>17</v>
      </c>
      <c r="J2" s="9" t="s">
        <v>17</v>
      </c>
      <c r="K2" s="9" t="s">
        <v>17</v>
      </c>
      <c r="L2" s="9" t="s">
        <v>18</v>
      </c>
    </row>
    <row r="3" spans="1:12" x14ac:dyDescent="0.3">
      <c r="A3" s="9" t="s">
        <v>30</v>
      </c>
      <c r="B3" s="9">
        <v>0.46</v>
      </c>
      <c r="C3" s="9" t="s">
        <v>17</v>
      </c>
      <c r="D3" s="9" t="s">
        <v>17</v>
      </c>
      <c r="E3" s="9" t="s">
        <v>17</v>
      </c>
      <c r="F3" s="9" t="s">
        <v>17</v>
      </c>
      <c r="G3" s="9">
        <v>0.96</v>
      </c>
      <c r="H3" s="9" t="s">
        <v>17</v>
      </c>
      <c r="I3" s="9" t="s">
        <v>17</v>
      </c>
      <c r="J3" s="9" t="s">
        <v>17</v>
      </c>
      <c r="K3" s="9" t="s">
        <v>17</v>
      </c>
      <c r="L3" s="9" t="s">
        <v>18</v>
      </c>
    </row>
    <row r="4" spans="1:12" x14ac:dyDescent="0.3">
      <c r="A4" s="9" t="s">
        <v>35</v>
      </c>
      <c r="B4" s="9">
        <v>0.45</v>
      </c>
      <c r="C4" s="9" t="s">
        <v>17</v>
      </c>
      <c r="D4" s="9" t="s">
        <v>17</v>
      </c>
      <c r="E4" s="9" t="s">
        <v>17</v>
      </c>
      <c r="F4" s="9" t="s">
        <v>17</v>
      </c>
      <c r="G4" s="9">
        <v>0.95</v>
      </c>
      <c r="H4" s="9" t="s">
        <v>17</v>
      </c>
      <c r="I4" s="9" t="s">
        <v>17</v>
      </c>
      <c r="J4" s="9" t="s">
        <v>17</v>
      </c>
      <c r="K4" s="9" t="s">
        <v>17</v>
      </c>
      <c r="L4" s="9" t="s">
        <v>18</v>
      </c>
    </row>
    <row r="5" spans="1:12" x14ac:dyDescent="0.3">
      <c r="A5" s="15" t="s">
        <v>43</v>
      </c>
      <c r="B5" s="9">
        <v>0.46</v>
      </c>
      <c r="C5" s="9" t="s">
        <v>39</v>
      </c>
      <c r="D5" s="9" t="s">
        <v>17</v>
      </c>
      <c r="E5" s="9" t="s">
        <v>39</v>
      </c>
      <c r="F5" s="9" t="s">
        <v>39</v>
      </c>
      <c r="G5" s="9">
        <v>0.96</v>
      </c>
      <c r="H5" s="9" t="s">
        <v>17</v>
      </c>
      <c r="I5" s="9" t="s">
        <v>17</v>
      </c>
      <c r="J5" s="9" t="s">
        <v>17</v>
      </c>
      <c r="K5" s="9" t="s">
        <v>17</v>
      </c>
    </row>
    <row r="6" spans="1:12" x14ac:dyDescent="0.3">
      <c r="A6" s="15" t="s">
        <v>52</v>
      </c>
      <c r="B6" s="15">
        <v>0.46</v>
      </c>
      <c r="C6" s="9" t="s">
        <v>17</v>
      </c>
      <c r="D6" s="9" t="s">
        <v>17</v>
      </c>
      <c r="E6" s="9" t="s">
        <v>17</v>
      </c>
      <c r="F6" s="9" t="s">
        <v>17</v>
      </c>
      <c r="G6" s="15">
        <v>0.96</v>
      </c>
      <c r="H6" s="9" t="s">
        <v>17</v>
      </c>
      <c r="I6" s="9" t="s">
        <v>17</v>
      </c>
      <c r="J6" s="9" t="s">
        <v>17</v>
      </c>
      <c r="K6" s="9" t="s">
        <v>17</v>
      </c>
    </row>
  </sheetData>
  <phoneticPr fontId="4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"/>
  <sheetViews>
    <sheetView zoomScale="70" zoomScaleNormal="70" workbookViewId="0">
      <selection activeCell="B6" sqref="B6:K6"/>
    </sheetView>
  </sheetViews>
  <sheetFormatPr defaultRowHeight="16.5" x14ac:dyDescent="0.3"/>
  <cols>
    <col min="1" max="1" width="15" customWidth="1"/>
    <col min="2" max="2" width="20.25" customWidth="1"/>
    <col min="3" max="3" width="25.75" customWidth="1"/>
    <col min="4" max="4" width="30.375" customWidth="1"/>
    <col min="5" max="5" width="14.375" customWidth="1"/>
    <col min="6" max="6" width="22.625" customWidth="1"/>
    <col min="7" max="7" width="18.75" customWidth="1"/>
    <col min="8" max="8" width="24.125" customWidth="1"/>
    <col min="9" max="9" width="22.625" customWidth="1"/>
    <col min="10" max="10" width="16.875" customWidth="1"/>
    <col min="11" max="11" width="19.625" customWidth="1"/>
    <col min="12" max="12" width="23" customWidth="1"/>
  </cols>
  <sheetData>
    <row r="1" spans="1:12" s="8" customFormat="1" ht="46.5" customHeight="1" x14ac:dyDescent="0.3">
      <c r="A1" s="6" t="s">
        <v>0</v>
      </c>
      <c r="B1" s="6" t="s">
        <v>23</v>
      </c>
      <c r="C1" s="6" t="s">
        <v>24</v>
      </c>
      <c r="D1" s="6" t="s">
        <v>25</v>
      </c>
      <c r="E1" s="6" t="s">
        <v>1</v>
      </c>
      <c r="F1" s="6" t="s">
        <v>12</v>
      </c>
      <c r="G1" s="6" t="s">
        <v>26</v>
      </c>
      <c r="H1" s="6" t="s">
        <v>27</v>
      </c>
      <c r="I1" s="6" t="s">
        <v>28</v>
      </c>
      <c r="J1" s="7" t="s">
        <v>1</v>
      </c>
      <c r="K1" s="7" t="s">
        <v>13</v>
      </c>
      <c r="L1" s="7" t="s">
        <v>5</v>
      </c>
    </row>
    <row r="2" spans="1:12" x14ac:dyDescent="0.3">
      <c r="A2" s="9" t="s">
        <v>16</v>
      </c>
      <c r="B2" s="9">
        <v>0.42</v>
      </c>
      <c r="C2" s="9" t="s">
        <v>17</v>
      </c>
      <c r="D2" s="9" t="s">
        <v>17</v>
      </c>
      <c r="E2" s="9" t="s">
        <v>17</v>
      </c>
      <c r="F2" s="9" t="s">
        <v>17</v>
      </c>
      <c r="G2" s="9">
        <v>0.92</v>
      </c>
      <c r="H2" s="9" t="s">
        <v>17</v>
      </c>
      <c r="I2" s="9" t="s">
        <v>17</v>
      </c>
      <c r="J2" s="9" t="s">
        <v>17</v>
      </c>
      <c r="K2" s="9" t="s">
        <v>17</v>
      </c>
      <c r="L2" s="9" t="s">
        <v>18</v>
      </c>
    </row>
    <row r="3" spans="1:12" x14ac:dyDescent="0.3">
      <c r="A3" s="9" t="s">
        <v>30</v>
      </c>
      <c r="B3" s="9">
        <v>0.42</v>
      </c>
      <c r="C3" s="9" t="s">
        <v>17</v>
      </c>
      <c r="D3" s="9" t="s">
        <v>17</v>
      </c>
      <c r="E3" s="9" t="s">
        <v>17</v>
      </c>
      <c r="F3" s="9" t="s">
        <v>17</v>
      </c>
      <c r="G3" s="9">
        <v>0.92</v>
      </c>
      <c r="H3" s="9" t="s">
        <v>17</v>
      </c>
      <c r="I3" s="9" t="s">
        <v>17</v>
      </c>
      <c r="J3" s="9" t="s">
        <v>17</v>
      </c>
      <c r="K3" s="9" t="s">
        <v>17</v>
      </c>
      <c r="L3" s="9" t="s">
        <v>18</v>
      </c>
    </row>
    <row r="4" spans="1:12" x14ac:dyDescent="0.3">
      <c r="A4" s="9" t="s">
        <v>35</v>
      </c>
      <c r="B4" s="9">
        <v>0.41</v>
      </c>
      <c r="C4" s="9" t="s">
        <v>17</v>
      </c>
      <c r="D4" s="9" t="s">
        <v>17</v>
      </c>
      <c r="E4" s="9" t="s">
        <v>17</v>
      </c>
      <c r="F4" s="9" t="s">
        <v>17</v>
      </c>
      <c r="G4" s="9">
        <v>0.91</v>
      </c>
      <c r="H4" s="9" t="s">
        <v>17</v>
      </c>
      <c r="I4" s="9" t="s">
        <v>17</v>
      </c>
      <c r="J4" s="9" t="s">
        <v>17</v>
      </c>
      <c r="K4" s="9" t="s">
        <v>17</v>
      </c>
      <c r="L4" s="9" t="s">
        <v>18</v>
      </c>
    </row>
    <row r="5" spans="1:12" x14ac:dyDescent="0.3">
      <c r="A5" s="15" t="s">
        <v>42</v>
      </c>
      <c r="B5" s="9">
        <v>0.42</v>
      </c>
      <c r="C5" s="9" t="s">
        <v>39</v>
      </c>
      <c r="D5" s="9" t="s">
        <v>17</v>
      </c>
      <c r="E5" s="9" t="s">
        <v>39</v>
      </c>
      <c r="F5" s="9" t="s">
        <v>39</v>
      </c>
      <c r="G5" s="9">
        <v>0.92</v>
      </c>
      <c r="H5" s="9" t="s">
        <v>17</v>
      </c>
      <c r="I5" s="9" t="s">
        <v>17</v>
      </c>
      <c r="J5" s="9" t="s">
        <v>17</v>
      </c>
      <c r="K5" s="9" t="s">
        <v>17</v>
      </c>
    </row>
    <row r="6" spans="1:12" x14ac:dyDescent="0.3">
      <c r="A6" s="15" t="s">
        <v>52</v>
      </c>
      <c r="B6" s="9">
        <v>0.42</v>
      </c>
      <c r="C6" s="9" t="s">
        <v>17</v>
      </c>
      <c r="D6" s="9" t="s">
        <v>17</v>
      </c>
      <c r="E6" s="9" t="s">
        <v>17</v>
      </c>
      <c r="F6" s="9" t="s">
        <v>17</v>
      </c>
      <c r="G6" s="9">
        <v>0.92</v>
      </c>
      <c r="H6" s="9" t="s">
        <v>17</v>
      </c>
      <c r="I6" s="9" t="s">
        <v>17</v>
      </c>
      <c r="J6" s="9" t="s">
        <v>17</v>
      </c>
      <c r="K6" s="9" t="s">
        <v>17</v>
      </c>
    </row>
  </sheetData>
  <phoneticPr fontId="4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"/>
  <sheetViews>
    <sheetView zoomScale="70" zoomScaleNormal="70" workbookViewId="0">
      <selection activeCell="K6" sqref="K6"/>
    </sheetView>
  </sheetViews>
  <sheetFormatPr defaultRowHeight="16.5" x14ac:dyDescent="0.3"/>
  <cols>
    <col min="1" max="1" width="15" customWidth="1"/>
    <col min="2" max="2" width="20.25" customWidth="1"/>
    <col min="3" max="3" width="25.75" customWidth="1"/>
    <col min="4" max="4" width="30.375" customWidth="1"/>
    <col min="5" max="5" width="14.375" customWidth="1"/>
    <col min="6" max="6" width="22.625" customWidth="1"/>
    <col min="7" max="7" width="18.75" customWidth="1"/>
    <col min="8" max="8" width="24.125" customWidth="1"/>
    <col min="9" max="9" width="22.625" customWidth="1"/>
    <col min="10" max="10" width="16.875" customWidth="1"/>
    <col min="11" max="11" width="19.625" customWidth="1"/>
    <col min="12" max="12" width="23" customWidth="1"/>
  </cols>
  <sheetData>
    <row r="1" spans="1:12" s="8" customFormat="1" ht="46.5" customHeight="1" x14ac:dyDescent="0.3">
      <c r="A1" s="6" t="s">
        <v>0</v>
      </c>
      <c r="B1" s="6" t="s">
        <v>23</v>
      </c>
      <c r="C1" s="6" t="s">
        <v>24</v>
      </c>
      <c r="D1" s="6" t="s">
        <v>25</v>
      </c>
      <c r="E1" s="6" t="s">
        <v>1</v>
      </c>
      <c r="F1" s="6" t="s">
        <v>12</v>
      </c>
      <c r="G1" s="6" t="s">
        <v>26</v>
      </c>
      <c r="H1" s="6" t="s">
        <v>27</v>
      </c>
      <c r="I1" s="6" t="s">
        <v>28</v>
      </c>
      <c r="J1" s="7" t="s">
        <v>1</v>
      </c>
      <c r="K1" s="7" t="s">
        <v>13</v>
      </c>
      <c r="L1" s="7" t="s">
        <v>5</v>
      </c>
    </row>
    <row r="2" spans="1:12" x14ac:dyDescent="0.3">
      <c r="A2" s="9" t="s">
        <v>16</v>
      </c>
      <c r="B2" s="9">
        <v>0.53</v>
      </c>
      <c r="C2" s="9" t="s">
        <v>17</v>
      </c>
      <c r="D2" s="9" t="s">
        <v>17</v>
      </c>
      <c r="E2" s="9" t="s">
        <v>17</v>
      </c>
      <c r="F2" s="9" t="s">
        <v>17</v>
      </c>
      <c r="G2" s="9" t="s">
        <v>21</v>
      </c>
      <c r="H2" s="9">
        <v>8</v>
      </c>
      <c r="I2" s="10">
        <f>(1.1-0.97)/1.1*100</f>
        <v>11.818181818181827</v>
      </c>
      <c r="J2" s="10">
        <f>1/9*100</f>
        <v>11.111111111111111</v>
      </c>
      <c r="K2" s="9">
        <v>18</v>
      </c>
      <c r="L2" s="9" t="s">
        <v>18</v>
      </c>
    </row>
    <row r="3" spans="1:12" x14ac:dyDescent="0.3">
      <c r="A3" s="9" t="s">
        <v>30</v>
      </c>
      <c r="B3" s="9">
        <v>0.53</v>
      </c>
      <c r="C3" s="9" t="s">
        <v>17</v>
      </c>
      <c r="D3" s="9" t="s">
        <v>17</v>
      </c>
      <c r="E3" s="9" t="s">
        <v>17</v>
      </c>
      <c r="F3" s="9" t="s">
        <v>17</v>
      </c>
      <c r="G3" s="9">
        <v>1.1000000000000001</v>
      </c>
      <c r="H3" s="9">
        <v>8.6</v>
      </c>
      <c r="I3" s="9">
        <v>1</v>
      </c>
      <c r="J3" s="9">
        <v>4.4400000000000004</v>
      </c>
      <c r="K3" s="9">
        <v>14.69</v>
      </c>
      <c r="L3" s="9"/>
    </row>
    <row r="4" spans="1:12" x14ac:dyDescent="0.3">
      <c r="A4" s="9" t="s">
        <v>35</v>
      </c>
      <c r="B4" s="9">
        <v>0.52</v>
      </c>
      <c r="C4" s="9" t="s">
        <v>17</v>
      </c>
      <c r="D4" s="9" t="s">
        <v>17</v>
      </c>
      <c r="E4" s="9" t="s">
        <v>17</v>
      </c>
      <c r="F4" s="9" t="s">
        <v>17</v>
      </c>
      <c r="G4" s="9">
        <v>1.0900000000000001</v>
      </c>
      <c r="H4" s="9">
        <v>9</v>
      </c>
      <c r="I4" s="9">
        <v>1</v>
      </c>
      <c r="J4" s="14">
        <v>0</v>
      </c>
      <c r="K4" s="13">
        <v>0.12239999999999999</v>
      </c>
      <c r="L4" s="9" t="s">
        <v>18</v>
      </c>
    </row>
    <row r="5" spans="1:12" x14ac:dyDescent="0.3">
      <c r="A5" s="15" t="s">
        <v>44</v>
      </c>
      <c r="B5" s="9">
        <v>0.53</v>
      </c>
      <c r="C5" s="9" t="s">
        <v>39</v>
      </c>
      <c r="D5" s="9" t="s">
        <v>17</v>
      </c>
      <c r="E5" s="9" t="s">
        <v>39</v>
      </c>
      <c r="F5" s="9" t="s">
        <v>39</v>
      </c>
      <c r="G5" s="9">
        <v>1.1000000000000001</v>
      </c>
      <c r="H5" s="9">
        <v>8.5</v>
      </c>
      <c r="I5" s="9">
        <v>1</v>
      </c>
      <c r="J5" s="13">
        <v>5.5599999999999997E-2</v>
      </c>
      <c r="K5" s="13">
        <v>0.15310000000000001</v>
      </c>
    </row>
    <row r="6" spans="1:12" x14ac:dyDescent="0.3">
      <c r="A6" s="15" t="s">
        <v>52</v>
      </c>
      <c r="B6" s="9">
        <v>0.53</v>
      </c>
      <c r="C6" s="9" t="s">
        <v>17</v>
      </c>
      <c r="D6" s="9" t="s">
        <v>17</v>
      </c>
      <c r="E6" s="9" t="s">
        <v>17</v>
      </c>
      <c r="F6" s="9" t="s">
        <v>17</v>
      </c>
      <c r="G6" s="9">
        <v>1.1000000000000001</v>
      </c>
      <c r="H6" s="15">
        <v>8</v>
      </c>
      <c r="I6" s="15">
        <v>0.98</v>
      </c>
      <c r="J6" s="18">
        <v>0.1111</v>
      </c>
      <c r="K6" s="13">
        <v>0.1837</v>
      </c>
      <c r="L6" s="15" t="s">
        <v>53</v>
      </c>
    </row>
  </sheetData>
  <phoneticPr fontId="4"/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"/>
  <sheetViews>
    <sheetView zoomScale="70" zoomScaleNormal="70" workbookViewId="0">
      <selection activeCell="K6" sqref="K6"/>
    </sheetView>
  </sheetViews>
  <sheetFormatPr defaultRowHeight="16.5" x14ac:dyDescent="0.3"/>
  <cols>
    <col min="1" max="1" width="15" customWidth="1"/>
    <col min="2" max="2" width="20.25" customWidth="1"/>
    <col min="3" max="3" width="25.75" customWidth="1"/>
    <col min="4" max="4" width="30.375" customWidth="1"/>
    <col min="5" max="5" width="14.375" customWidth="1"/>
    <col min="6" max="6" width="22.625" customWidth="1"/>
    <col min="7" max="7" width="18.75" customWidth="1"/>
    <col min="8" max="8" width="24.125" customWidth="1"/>
    <col min="9" max="9" width="22.625" customWidth="1"/>
    <col min="10" max="10" width="16.875" customWidth="1"/>
    <col min="11" max="11" width="19.625" customWidth="1"/>
    <col min="12" max="12" width="23" customWidth="1"/>
  </cols>
  <sheetData>
    <row r="1" spans="1:12" s="8" customFormat="1" ht="46.5" customHeight="1" x14ac:dyDescent="0.3">
      <c r="A1" s="6" t="s">
        <v>0</v>
      </c>
      <c r="B1" s="6" t="s">
        <v>23</v>
      </c>
      <c r="C1" s="6" t="s">
        <v>24</v>
      </c>
      <c r="D1" s="6" t="s">
        <v>25</v>
      </c>
      <c r="E1" s="6" t="s">
        <v>1</v>
      </c>
      <c r="F1" s="6" t="s">
        <v>12</v>
      </c>
      <c r="G1" s="6" t="s">
        <v>26</v>
      </c>
      <c r="H1" s="6" t="s">
        <v>27</v>
      </c>
      <c r="I1" s="6" t="s">
        <v>28</v>
      </c>
      <c r="J1" s="7" t="s">
        <v>1</v>
      </c>
      <c r="K1" s="7" t="s">
        <v>13</v>
      </c>
      <c r="L1" s="7" t="s">
        <v>5</v>
      </c>
    </row>
    <row r="2" spans="1:12" x14ac:dyDescent="0.3">
      <c r="A2" s="9" t="s">
        <v>19</v>
      </c>
      <c r="B2" s="9">
        <v>0.49</v>
      </c>
      <c r="C2" s="9" t="s">
        <v>17</v>
      </c>
      <c r="D2" s="9" t="s">
        <v>17</v>
      </c>
      <c r="E2" s="9" t="s">
        <v>17</v>
      </c>
      <c r="F2" s="9" t="s">
        <v>17</v>
      </c>
      <c r="G2" s="9" t="s">
        <v>18</v>
      </c>
      <c r="H2" s="9">
        <v>8.5</v>
      </c>
      <c r="I2" s="10">
        <f>(1.03-0.94)/1.03*100</f>
        <v>8.7378640776699097</v>
      </c>
      <c r="J2" s="10">
        <f>0.5/9*100</f>
        <v>5.5555555555555554</v>
      </c>
      <c r="K2" s="9">
        <f>15</f>
        <v>15</v>
      </c>
      <c r="L2" s="9" t="s">
        <v>18</v>
      </c>
    </row>
    <row r="3" spans="1:12" x14ac:dyDescent="0.3">
      <c r="A3" s="9" t="s">
        <v>30</v>
      </c>
      <c r="B3" s="9">
        <v>0.49</v>
      </c>
      <c r="C3" s="9" t="s">
        <v>17</v>
      </c>
      <c r="D3" s="9" t="s">
        <v>17</v>
      </c>
      <c r="E3" s="9" t="s">
        <v>17</v>
      </c>
      <c r="F3" s="9" t="s">
        <v>17</v>
      </c>
      <c r="G3" s="9">
        <v>1.03</v>
      </c>
      <c r="H3" s="9">
        <v>9</v>
      </c>
      <c r="I3" s="9">
        <v>0.97</v>
      </c>
      <c r="J3" s="9">
        <v>0</v>
      </c>
      <c r="K3" s="9">
        <v>12.24</v>
      </c>
      <c r="L3" s="9"/>
    </row>
    <row r="4" spans="1:12" x14ac:dyDescent="0.3">
      <c r="A4" s="9" t="s">
        <v>35</v>
      </c>
      <c r="B4" s="9">
        <v>0.48</v>
      </c>
      <c r="C4" s="9" t="s">
        <v>17</v>
      </c>
      <c r="D4" s="9" t="s">
        <v>17</v>
      </c>
      <c r="E4" s="9" t="s">
        <v>17</v>
      </c>
      <c r="F4" s="9" t="s">
        <v>17</v>
      </c>
      <c r="G4" s="9">
        <v>1.02</v>
      </c>
      <c r="H4" s="9">
        <v>9</v>
      </c>
      <c r="I4" s="9">
        <v>0.96</v>
      </c>
      <c r="J4" s="14">
        <v>0</v>
      </c>
      <c r="K4" s="13">
        <v>0.12239999999999999</v>
      </c>
      <c r="L4" s="9" t="s">
        <v>18</v>
      </c>
    </row>
    <row r="5" spans="1:12" x14ac:dyDescent="0.3">
      <c r="A5" s="15" t="s">
        <v>44</v>
      </c>
      <c r="B5" s="9">
        <v>0.49</v>
      </c>
      <c r="C5" s="9" t="s">
        <v>39</v>
      </c>
      <c r="D5" s="9" t="s">
        <v>17</v>
      </c>
      <c r="E5" s="9" t="s">
        <v>39</v>
      </c>
      <c r="F5" s="9" t="s">
        <v>39</v>
      </c>
      <c r="G5" s="9">
        <v>1.03</v>
      </c>
      <c r="H5" s="9">
        <v>9</v>
      </c>
      <c r="I5" s="9">
        <v>0.97</v>
      </c>
      <c r="J5" s="13">
        <v>0</v>
      </c>
      <c r="K5" s="13">
        <v>0.12239999999999999</v>
      </c>
    </row>
    <row r="6" spans="1:12" x14ac:dyDescent="0.3">
      <c r="A6" s="15" t="s">
        <v>52</v>
      </c>
      <c r="B6" s="15">
        <v>0.49</v>
      </c>
      <c r="C6" s="9" t="s">
        <v>17</v>
      </c>
      <c r="D6" s="9" t="s">
        <v>17</v>
      </c>
      <c r="E6" s="9" t="s">
        <v>17</v>
      </c>
      <c r="F6" s="9" t="s">
        <v>17</v>
      </c>
      <c r="G6" s="15">
        <v>1.03</v>
      </c>
      <c r="H6" s="15">
        <v>8</v>
      </c>
      <c r="I6" s="15">
        <v>0.94</v>
      </c>
      <c r="J6" s="18">
        <v>0.1111</v>
      </c>
      <c r="K6" s="13">
        <v>0.1837</v>
      </c>
      <c r="L6" s="15" t="s">
        <v>53</v>
      </c>
    </row>
  </sheetData>
  <phoneticPr fontId="4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"/>
  <sheetViews>
    <sheetView zoomScale="70" zoomScaleNormal="70" workbookViewId="0">
      <selection activeCell="K6" sqref="K6"/>
    </sheetView>
  </sheetViews>
  <sheetFormatPr defaultRowHeight="16.5" x14ac:dyDescent="0.3"/>
  <cols>
    <col min="1" max="1" width="15" customWidth="1"/>
    <col min="2" max="2" width="20.25" customWidth="1"/>
    <col min="3" max="3" width="25.75" customWidth="1"/>
    <col min="4" max="4" width="30.375" customWidth="1"/>
    <col min="5" max="5" width="14.375" customWidth="1"/>
    <col min="6" max="6" width="22.625" customWidth="1"/>
    <col min="7" max="7" width="18.75" customWidth="1"/>
    <col min="8" max="8" width="24.125" customWidth="1"/>
    <col min="9" max="9" width="22.625" customWidth="1"/>
    <col min="10" max="10" width="16.875" customWidth="1"/>
    <col min="11" max="11" width="19.625" customWidth="1"/>
    <col min="12" max="12" width="23" customWidth="1"/>
  </cols>
  <sheetData>
    <row r="1" spans="1:12" s="8" customFormat="1" ht="46.5" customHeight="1" x14ac:dyDescent="0.3">
      <c r="A1" s="6" t="s">
        <v>0</v>
      </c>
      <c r="B1" s="6" t="s">
        <v>6</v>
      </c>
      <c r="C1" s="6" t="s">
        <v>8</v>
      </c>
      <c r="D1" s="6" t="s">
        <v>11</v>
      </c>
      <c r="E1" s="6" t="s">
        <v>1</v>
      </c>
      <c r="F1" s="6" t="s">
        <v>12</v>
      </c>
      <c r="G1" s="6" t="s">
        <v>7</v>
      </c>
      <c r="H1" s="6" t="s">
        <v>9</v>
      </c>
      <c r="I1" s="6" t="s">
        <v>10</v>
      </c>
      <c r="J1" s="7" t="s">
        <v>1</v>
      </c>
      <c r="K1" s="7" t="s">
        <v>13</v>
      </c>
      <c r="L1" s="7" t="s">
        <v>5</v>
      </c>
    </row>
    <row r="2" spans="1:12" x14ac:dyDescent="0.3">
      <c r="A2" s="9" t="s">
        <v>19</v>
      </c>
      <c r="B2" s="9">
        <v>0.63</v>
      </c>
      <c r="C2" s="9" t="s">
        <v>17</v>
      </c>
      <c r="D2" s="9" t="s">
        <v>17</v>
      </c>
      <c r="E2" s="9" t="s">
        <v>17</v>
      </c>
      <c r="F2" s="9" t="s">
        <v>17</v>
      </c>
      <c r="G2" s="9" t="s">
        <v>21</v>
      </c>
      <c r="H2" s="9">
        <v>4.5</v>
      </c>
      <c r="I2" s="10">
        <f>(1.2-0.98)/1.2</f>
        <v>0.18333333333333332</v>
      </c>
      <c r="J2" s="9">
        <v>50</v>
      </c>
      <c r="K2" s="9">
        <f>(34+43)/2</f>
        <v>38.5</v>
      </c>
      <c r="L2" s="9" t="s">
        <v>18</v>
      </c>
    </row>
    <row r="3" spans="1:12" x14ac:dyDescent="0.3">
      <c r="A3" s="9" t="s">
        <v>30</v>
      </c>
      <c r="B3" s="9">
        <v>0.63</v>
      </c>
      <c r="C3" s="9" t="s">
        <v>17</v>
      </c>
      <c r="D3" s="9" t="s">
        <v>17</v>
      </c>
      <c r="E3" s="9" t="s">
        <v>17</v>
      </c>
      <c r="F3" s="9" t="s">
        <v>17</v>
      </c>
      <c r="G3" s="9">
        <v>1.21</v>
      </c>
      <c r="H3" s="9">
        <v>4.5999999999999996</v>
      </c>
      <c r="I3" s="9">
        <v>1</v>
      </c>
      <c r="J3" s="9">
        <v>48.89</v>
      </c>
      <c r="K3" s="9">
        <v>39.18</v>
      </c>
      <c r="L3" s="9"/>
    </row>
    <row r="4" spans="1:12" x14ac:dyDescent="0.3">
      <c r="A4" s="9" t="s">
        <v>35</v>
      </c>
      <c r="B4" s="9">
        <v>0.64</v>
      </c>
      <c r="C4" s="9" t="s">
        <v>17</v>
      </c>
      <c r="D4" s="9" t="s">
        <v>17</v>
      </c>
      <c r="E4" s="9" t="s">
        <v>17</v>
      </c>
      <c r="F4" s="9" t="s">
        <v>17</v>
      </c>
      <c r="G4" s="9">
        <v>1.39</v>
      </c>
      <c r="H4" s="9">
        <v>4</v>
      </c>
      <c r="I4" s="9">
        <v>0.98</v>
      </c>
      <c r="J4" s="12">
        <f>(9-4)/9</f>
        <v>0.55555555555555558</v>
      </c>
      <c r="K4" s="13">
        <v>0.42859999999999998</v>
      </c>
      <c r="L4" s="9" t="s">
        <v>36</v>
      </c>
    </row>
    <row r="5" spans="1:12" x14ac:dyDescent="0.3">
      <c r="A5" s="15" t="s">
        <v>44</v>
      </c>
      <c r="B5" s="9">
        <v>0.63</v>
      </c>
      <c r="C5" s="9" t="s">
        <v>39</v>
      </c>
      <c r="D5" s="9" t="s">
        <v>17</v>
      </c>
      <c r="E5" s="9" t="s">
        <v>39</v>
      </c>
      <c r="F5" s="9" t="s">
        <v>39</v>
      </c>
      <c r="G5" s="9">
        <v>1.21</v>
      </c>
      <c r="H5" s="9">
        <v>4.5</v>
      </c>
      <c r="I5" s="9">
        <v>1</v>
      </c>
      <c r="J5" s="13">
        <v>0.5</v>
      </c>
      <c r="K5" s="13">
        <v>0.39800000000000002</v>
      </c>
    </row>
    <row r="6" spans="1:12" x14ac:dyDescent="0.3">
      <c r="A6" s="15" t="s">
        <v>52</v>
      </c>
      <c r="B6" s="15">
        <v>0.64</v>
      </c>
      <c r="C6" s="9" t="s">
        <v>17</v>
      </c>
      <c r="D6" s="9" t="s">
        <v>17</v>
      </c>
      <c r="E6" s="9" t="s">
        <v>17</v>
      </c>
      <c r="F6" s="9" t="s">
        <v>17</v>
      </c>
      <c r="G6" s="15">
        <v>1.21</v>
      </c>
      <c r="H6" s="15">
        <v>4</v>
      </c>
      <c r="I6" s="15">
        <v>0.98</v>
      </c>
      <c r="J6" s="13">
        <v>0.55559999999999998</v>
      </c>
      <c r="K6" s="13">
        <v>0.42859999999999998</v>
      </c>
      <c r="L6" s="15" t="s">
        <v>53</v>
      </c>
    </row>
  </sheetData>
  <phoneticPr fontId="4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"/>
  <sheetViews>
    <sheetView zoomScale="70" zoomScaleNormal="70" workbookViewId="0">
      <selection activeCell="F22" sqref="F22"/>
    </sheetView>
  </sheetViews>
  <sheetFormatPr defaultRowHeight="16.5" x14ac:dyDescent="0.3"/>
  <cols>
    <col min="1" max="1" width="15" customWidth="1"/>
    <col min="2" max="2" width="20.25" customWidth="1"/>
    <col min="3" max="3" width="25.75" customWidth="1"/>
    <col min="4" max="4" width="30.375" customWidth="1"/>
    <col min="5" max="5" width="14.375" customWidth="1"/>
    <col min="6" max="6" width="22.625" customWidth="1"/>
    <col min="7" max="7" width="18.75" customWidth="1"/>
    <col min="8" max="8" width="24.125" customWidth="1"/>
    <col min="9" max="9" width="22.625" customWidth="1"/>
    <col min="10" max="10" width="16.875" customWidth="1"/>
    <col min="11" max="11" width="19.625" customWidth="1"/>
    <col min="12" max="12" width="23" customWidth="1"/>
  </cols>
  <sheetData>
    <row r="1" spans="1:12" s="8" customFormat="1" ht="46.5" customHeight="1" x14ac:dyDescent="0.3">
      <c r="A1" s="6" t="s">
        <v>0</v>
      </c>
      <c r="B1" s="6" t="s">
        <v>23</v>
      </c>
      <c r="C1" s="6" t="s">
        <v>24</v>
      </c>
      <c r="D1" s="6" t="s">
        <v>25</v>
      </c>
      <c r="E1" s="6" t="s">
        <v>1</v>
      </c>
      <c r="F1" s="6" t="s">
        <v>12</v>
      </c>
      <c r="G1" s="6" t="s">
        <v>26</v>
      </c>
      <c r="H1" s="6" t="s">
        <v>27</v>
      </c>
      <c r="I1" s="6" t="s">
        <v>28</v>
      </c>
      <c r="J1" s="7" t="s">
        <v>1</v>
      </c>
      <c r="K1" s="7" t="s">
        <v>13</v>
      </c>
      <c r="L1" s="7" t="s">
        <v>5</v>
      </c>
    </row>
    <row r="2" spans="1:12" x14ac:dyDescent="0.3">
      <c r="A2" s="9" t="s">
        <v>16</v>
      </c>
      <c r="B2" s="9">
        <v>0.6</v>
      </c>
      <c r="C2" s="9" t="s">
        <v>17</v>
      </c>
      <c r="D2" s="9" t="s">
        <v>17</v>
      </c>
      <c r="E2" s="9" t="s">
        <v>17</v>
      </c>
      <c r="F2" s="9" t="s">
        <v>17</v>
      </c>
      <c r="G2" s="9" t="s">
        <v>21</v>
      </c>
      <c r="H2" s="9">
        <v>6</v>
      </c>
      <c r="I2" s="11">
        <f>(1.17-0.99)/1.17*100</f>
        <v>15.38461538461538</v>
      </c>
      <c r="J2" s="9">
        <v>33.299999999999997</v>
      </c>
      <c r="K2" s="9">
        <v>29.5</v>
      </c>
      <c r="L2" s="9" t="s">
        <v>18</v>
      </c>
    </row>
    <row r="3" spans="1:12" x14ac:dyDescent="0.3">
      <c r="A3" s="9" t="s">
        <v>30</v>
      </c>
      <c r="B3" s="9">
        <v>0.6</v>
      </c>
      <c r="C3" s="9" t="s">
        <v>17</v>
      </c>
      <c r="D3" s="9" t="s">
        <v>17</v>
      </c>
      <c r="E3" s="9" t="s">
        <v>17</v>
      </c>
      <c r="F3" s="9" t="s">
        <v>17</v>
      </c>
      <c r="G3" s="9">
        <v>1.17</v>
      </c>
      <c r="H3" s="9">
        <v>6</v>
      </c>
      <c r="I3" s="9">
        <v>1</v>
      </c>
      <c r="J3" s="9">
        <v>33.33</v>
      </c>
      <c r="K3" s="9">
        <v>30.61</v>
      </c>
      <c r="L3" s="9"/>
    </row>
    <row r="4" spans="1:12" x14ac:dyDescent="0.3">
      <c r="A4" s="9" t="s">
        <v>35</v>
      </c>
      <c r="B4" s="9">
        <v>0.61</v>
      </c>
      <c r="C4" s="9" t="s">
        <v>17</v>
      </c>
      <c r="D4" s="9" t="s">
        <v>17</v>
      </c>
      <c r="E4" s="9" t="s">
        <v>17</v>
      </c>
      <c r="F4" s="9" t="s">
        <v>17</v>
      </c>
      <c r="G4" s="9">
        <v>1.21</v>
      </c>
      <c r="H4" s="9">
        <v>6</v>
      </c>
      <c r="I4" s="9">
        <v>1</v>
      </c>
      <c r="J4" s="12">
        <f>(9-6)/9</f>
        <v>0.33333333333333331</v>
      </c>
      <c r="K4" s="13">
        <v>0.30609999999999998</v>
      </c>
      <c r="L4" s="9" t="s">
        <v>36</v>
      </c>
    </row>
    <row r="5" spans="1:12" x14ac:dyDescent="0.3">
      <c r="A5" s="15" t="s">
        <v>44</v>
      </c>
      <c r="B5" s="9">
        <v>0.6</v>
      </c>
      <c r="C5" s="9" t="s">
        <v>39</v>
      </c>
      <c r="D5" s="9" t="s">
        <v>17</v>
      </c>
      <c r="E5" s="9" t="s">
        <v>39</v>
      </c>
      <c r="F5" s="9" t="s">
        <v>39</v>
      </c>
      <c r="G5" s="9">
        <v>1.17</v>
      </c>
      <c r="H5" s="9">
        <v>6</v>
      </c>
      <c r="I5" s="9">
        <v>1</v>
      </c>
      <c r="J5" s="13">
        <v>0.33329999999999999</v>
      </c>
      <c r="K5" s="13">
        <v>0.30609999999999998</v>
      </c>
    </row>
    <row r="6" spans="1:12" x14ac:dyDescent="0.3">
      <c r="A6" s="15" t="s">
        <v>52</v>
      </c>
      <c r="B6" s="15">
        <v>0.6</v>
      </c>
      <c r="C6" s="9" t="s">
        <v>17</v>
      </c>
      <c r="D6" s="9" t="s">
        <v>17</v>
      </c>
      <c r="E6" s="9" t="s">
        <v>17</v>
      </c>
      <c r="F6" s="9" t="s">
        <v>17</v>
      </c>
      <c r="G6" s="15">
        <v>1.17</v>
      </c>
      <c r="H6" s="15">
        <v>6</v>
      </c>
      <c r="I6" s="15">
        <v>0.99</v>
      </c>
      <c r="J6" s="13">
        <v>0.33329999999999999</v>
      </c>
      <c r="K6" s="13">
        <v>0.30609999999999998</v>
      </c>
      <c r="L6" s="15" t="s">
        <v>53</v>
      </c>
    </row>
  </sheetData>
  <phoneticPr fontId="4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workbookViewId="0">
      <selection activeCell="K3" sqref="A3:K3"/>
    </sheetView>
  </sheetViews>
  <sheetFormatPr defaultRowHeight="16.5" x14ac:dyDescent="0.3"/>
  <cols>
    <col min="1" max="1" width="15" customWidth="1"/>
    <col min="2" max="2" width="20.25" customWidth="1"/>
    <col min="3" max="3" width="25.75" customWidth="1"/>
    <col min="4" max="4" width="30.375" customWidth="1"/>
    <col min="5" max="5" width="14.375" customWidth="1"/>
    <col min="6" max="6" width="22.625" customWidth="1"/>
    <col min="7" max="7" width="18.75" customWidth="1"/>
    <col min="8" max="8" width="24.125" customWidth="1"/>
    <col min="9" max="9" width="22.625" customWidth="1"/>
    <col min="10" max="10" width="16.875" customWidth="1"/>
    <col min="11" max="11" width="19.625" customWidth="1"/>
    <col min="12" max="12" width="23" customWidth="1"/>
  </cols>
  <sheetData>
    <row r="1" spans="1:12" s="8" customFormat="1" ht="46.5" customHeight="1" x14ac:dyDescent="0.3">
      <c r="A1" s="6" t="s">
        <v>0</v>
      </c>
      <c r="B1" s="6" t="s">
        <v>23</v>
      </c>
      <c r="C1" s="6" t="s">
        <v>24</v>
      </c>
      <c r="D1" s="6" t="s">
        <v>25</v>
      </c>
      <c r="E1" s="6" t="s">
        <v>1</v>
      </c>
      <c r="F1" s="6" t="s">
        <v>12</v>
      </c>
      <c r="G1" s="6" t="s">
        <v>26</v>
      </c>
      <c r="H1" s="6" t="s">
        <v>27</v>
      </c>
      <c r="I1" s="6" t="s">
        <v>28</v>
      </c>
      <c r="J1" s="7" t="s">
        <v>1</v>
      </c>
      <c r="K1" s="7" t="s">
        <v>13</v>
      </c>
      <c r="L1" s="7" t="s">
        <v>5</v>
      </c>
    </row>
    <row r="2" spans="1:12" x14ac:dyDescent="0.3">
      <c r="A2" s="9" t="s">
        <v>30</v>
      </c>
      <c r="B2" s="9">
        <v>0.53</v>
      </c>
      <c r="C2" s="9" t="s">
        <v>17</v>
      </c>
      <c r="D2" s="9" t="s">
        <v>17</v>
      </c>
      <c r="E2" s="9" t="s">
        <v>17</v>
      </c>
      <c r="F2" s="9" t="s">
        <v>17</v>
      </c>
      <c r="G2" s="9">
        <v>1.19</v>
      </c>
      <c r="H2" s="9">
        <v>20</v>
      </c>
      <c r="I2" s="9">
        <v>0.99</v>
      </c>
      <c r="J2" s="9">
        <v>0</v>
      </c>
      <c r="K2" s="9">
        <v>34.29</v>
      </c>
    </row>
    <row r="3" spans="1:12" x14ac:dyDescent="0.3">
      <c r="A3" s="9" t="s">
        <v>45</v>
      </c>
      <c r="B3" s="9">
        <v>0.53</v>
      </c>
      <c r="C3" s="9" t="s">
        <v>39</v>
      </c>
      <c r="D3" s="9" t="s">
        <v>17</v>
      </c>
      <c r="E3" s="9" t="s">
        <v>39</v>
      </c>
      <c r="F3" s="9" t="s">
        <v>39</v>
      </c>
      <c r="G3" s="9">
        <v>1.19</v>
      </c>
      <c r="H3" s="9">
        <v>20</v>
      </c>
      <c r="I3" s="9">
        <v>0.99</v>
      </c>
      <c r="J3" s="13">
        <v>0</v>
      </c>
      <c r="K3" s="13">
        <v>0.34289999999999998</v>
      </c>
    </row>
  </sheetData>
  <phoneticPr fontId="4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workbookViewId="0">
      <selection activeCell="B3" sqref="B3:K3"/>
    </sheetView>
  </sheetViews>
  <sheetFormatPr defaultRowHeight="16.5" x14ac:dyDescent="0.3"/>
  <cols>
    <col min="1" max="1" width="15" customWidth="1"/>
    <col min="2" max="2" width="20.25" customWidth="1"/>
    <col min="3" max="3" width="25.75" customWidth="1"/>
    <col min="4" max="4" width="30.375" customWidth="1"/>
    <col min="5" max="5" width="14.375" customWidth="1"/>
    <col min="6" max="6" width="22.625" customWidth="1"/>
    <col min="7" max="7" width="18.75" customWidth="1"/>
    <col min="8" max="8" width="24.125" customWidth="1"/>
    <col min="9" max="9" width="22.625" customWidth="1"/>
    <col min="10" max="10" width="16.875" customWidth="1"/>
    <col min="11" max="11" width="19.625" customWidth="1"/>
    <col min="12" max="12" width="23" customWidth="1"/>
  </cols>
  <sheetData>
    <row r="1" spans="1:12" s="8" customFormat="1" ht="46.5" customHeight="1" x14ac:dyDescent="0.3">
      <c r="A1" s="6" t="s">
        <v>0</v>
      </c>
      <c r="B1" s="6" t="s">
        <v>23</v>
      </c>
      <c r="C1" s="6" t="s">
        <v>24</v>
      </c>
      <c r="D1" s="6" t="s">
        <v>25</v>
      </c>
      <c r="E1" s="6" t="s">
        <v>1</v>
      </c>
      <c r="F1" s="6" t="s">
        <v>12</v>
      </c>
      <c r="G1" s="6" t="s">
        <v>26</v>
      </c>
      <c r="H1" s="6" t="s">
        <v>27</v>
      </c>
      <c r="I1" s="6" t="s">
        <v>28</v>
      </c>
      <c r="J1" s="7" t="s">
        <v>1</v>
      </c>
      <c r="K1" s="7" t="s">
        <v>13</v>
      </c>
      <c r="L1" s="7" t="s">
        <v>5</v>
      </c>
    </row>
    <row r="2" spans="1:12" x14ac:dyDescent="0.3">
      <c r="A2" s="9" t="s">
        <v>30</v>
      </c>
      <c r="B2" s="9">
        <v>0.51</v>
      </c>
      <c r="C2" s="9" t="s">
        <v>17</v>
      </c>
      <c r="D2" s="9" t="s">
        <v>17</v>
      </c>
      <c r="E2" s="9" t="s">
        <v>17</v>
      </c>
      <c r="F2" s="9" t="s">
        <v>17</v>
      </c>
      <c r="G2" s="9">
        <v>1.17</v>
      </c>
      <c r="H2" s="9">
        <v>20</v>
      </c>
      <c r="I2" s="9">
        <v>0.97</v>
      </c>
      <c r="J2" s="9">
        <v>0</v>
      </c>
      <c r="K2" s="9">
        <v>34.29</v>
      </c>
    </row>
    <row r="3" spans="1:12" x14ac:dyDescent="0.3">
      <c r="A3" s="9" t="s">
        <v>45</v>
      </c>
      <c r="B3" s="9">
        <v>0.51</v>
      </c>
      <c r="C3" s="9" t="s">
        <v>39</v>
      </c>
      <c r="D3" s="9" t="s">
        <v>17</v>
      </c>
      <c r="E3" s="9" t="s">
        <v>39</v>
      </c>
      <c r="F3" s="9" t="s">
        <v>39</v>
      </c>
      <c r="G3" s="9">
        <v>1.17</v>
      </c>
      <c r="H3" s="9">
        <v>20</v>
      </c>
      <c r="I3" s="9">
        <v>0.97</v>
      </c>
      <c r="J3" s="13">
        <v>0</v>
      </c>
      <c r="K3" s="13">
        <v>0.34289999999999998</v>
      </c>
    </row>
  </sheetData>
  <phoneticPr fontId="4"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workbookViewId="0">
      <selection activeCell="A3" sqref="A3"/>
    </sheetView>
  </sheetViews>
  <sheetFormatPr defaultRowHeight="16.5" x14ac:dyDescent="0.3"/>
  <cols>
    <col min="1" max="1" width="15" customWidth="1"/>
    <col min="2" max="2" width="20.25" customWidth="1"/>
    <col min="3" max="3" width="25.75" customWidth="1"/>
    <col min="4" max="4" width="30.375" customWidth="1"/>
    <col min="5" max="5" width="14.375" customWidth="1"/>
    <col min="6" max="6" width="22.625" customWidth="1"/>
    <col min="7" max="7" width="18.75" customWidth="1"/>
    <col min="8" max="8" width="24.125" customWidth="1"/>
    <col min="9" max="9" width="22.625" customWidth="1"/>
    <col min="10" max="10" width="16.875" customWidth="1"/>
    <col min="11" max="11" width="19.625" customWidth="1"/>
    <col min="12" max="12" width="23" customWidth="1"/>
  </cols>
  <sheetData>
    <row r="1" spans="1:12" s="8" customFormat="1" ht="46.5" customHeight="1" x14ac:dyDescent="0.3">
      <c r="A1" s="6" t="s">
        <v>0</v>
      </c>
      <c r="B1" s="6" t="s">
        <v>23</v>
      </c>
      <c r="C1" s="6" t="s">
        <v>24</v>
      </c>
      <c r="D1" s="6" t="s">
        <v>25</v>
      </c>
      <c r="E1" s="6" t="s">
        <v>1</v>
      </c>
      <c r="F1" s="6" t="s">
        <v>12</v>
      </c>
      <c r="G1" s="6" t="s">
        <v>26</v>
      </c>
      <c r="H1" s="6" t="s">
        <v>27</v>
      </c>
      <c r="I1" s="6" t="s">
        <v>28</v>
      </c>
      <c r="J1" s="7" t="s">
        <v>1</v>
      </c>
      <c r="K1" s="7" t="s">
        <v>13</v>
      </c>
      <c r="L1" s="7" t="s">
        <v>5</v>
      </c>
    </row>
    <row r="2" spans="1:12" x14ac:dyDescent="0.3">
      <c r="A2" s="9" t="s">
        <v>30</v>
      </c>
      <c r="B2" s="9">
        <v>0.54</v>
      </c>
      <c r="C2" s="9" t="s">
        <v>17</v>
      </c>
      <c r="D2" s="9" t="s">
        <v>17</v>
      </c>
      <c r="E2" s="9" t="s">
        <v>17</v>
      </c>
      <c r="F2" s="9" t="s">
        <v>17</v>
      </c>
      <c r="G2" s="9">
        <v>1.21</v>
      </c>
      <c r="H2" s="9">
        <v>19.3</v>
      </c>
      <c r="I2" s="9">
        <v>1</v>
      </c>
      <c r="J2" s="9">
        <v>3.5</v>
      </c>
      <c r="K2" s="9">
        <v>35.79</v>
      </c>
    </row>
    <row r="3" spans="1:12" x14ac:dyDescent="0.3">
      <c r="A3" s="9" t="s">
        <v>45</v>
      </c>
      <c r="B3" s="9">
        <v>0.54</v>
      </c>
      <c r="C3" s="9" t="s">
        <v>39</v>
      </c>
      <c r="D3" s="9" t="s">
        <v>17</v>
      </c>
      <c r="E3" s="9" t="s">
        <v>39</v>
      </c>
      <c r="F3" s="9" t="s">
        <v>39</v>
      </c>
      <c r="G3" s="9">
        <v>1.21</v>
      </c>
      <c r="H3" s="9">
        <v>19</v>
      </c>
      <c r="I3" s="9">
        <v>1</v>
      </c>
      <c r="J3" s="13">
        <v>0.05</v>
      </c>
      <c r="K3" s="13">
        <v>0.36430000000000001</v>
      </c>
    </row>
  </sheetData>
  <phoneticPr fontId="4"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workbookViewId="0">
      <selection activeCell="B3" sqref="B3:K3"/>
    </sheetView>
  </sheetViews>
  <sheetFormatPr defaultRowHeight="16.5" x14ac:dyDescent="0.3"/>
  <cols>
    <col min="1" max="1" width="15" customWidth="1"/>
    <col min="2" max="2" width="20.25" customWidth="1"/>
    <col min="3" max="3" width="25.75" customWidth="1"/>
    <col min="4" max="4" width="30.375" customWidth="1"/>
    <col min="5" max="5" width="14.375" customWidth="1"/>
    <col min="6" max="6" width="22.625" customWidth="1"/>
    <col min="7" max="7" width="18.75" customWidth="1"/>
    <col min="8" max="8" width="24.125" customWidth="1"/>
    <col min="9" max="9" width="22.625" customWidth="1"/>
    <col min="10" max="10" width="16.875" customWidth="1"/>
    <col min="11" max="11" width="19.625" customWidth="1"/>
    <col min="12" max="12" width="23" customWidth="1"/>
  </cols>
  <sheetData>
    <row r="1" spans="1:12" s="8" customFormat="1" ht="46.5" customHeight="1" x14ac:dyDescent="0.3">
      <c r="A1" s="6" t="s">
        <v>0</v>
      </c>
      <c r="B1" s="6" t="s">
        <v>23</v>
      </c>
      <c r="C1" s="6" t="s">
        <v>24</v>
      </c>
      <c r="D1" s="6" t="s">
        <v>25</v>
      </c>
      <c r="E1" s="6" t="s">
        <v>1</v>
      </c>
      <c r="F1" s="6" t="s">
        <v>12</v>
      </c>
      <c r="G1" s="6" t="s">
        <v>26</v>
      </c>
      <c r="H1" s="6" t="s">
        <v>27</v>
      </c>
      <c r="I1" s="6" t="s">
        <v>28</v>
      </c>
      <c r="J1" s="7" t="s">
        <v>1</v>
      </c>
      <c r="K1" s="7" t="s">
        <v>13</v>
      </c>
      <c r="L1" s="7" t="s">
        <v>5</v>
      </c>
    </row>
    <row r="2" spans="1:12" x14ac:dyDescent="0.3">
      <c r="A2" s="9" t="s">
        <v>30</v>
      </c>
      <c r="B2" s="9">
        <v>0.54</v>
      </c>
      <c r="C2" s="9" t="s">
        <v>17</v>
      </c>
      <c r="D2" s="9" t="s">
        <v>17</v>
      </c>
      <c r="E2" s="9" t="s">
        <v>17</v>
      </c>
      <c r="F2" s="9" t="s">
        <v>17</v>
      </c>
      <c r="G2" s="9">
        <v>1.21</v>
      </c>
      <c r="H2" s="9">
        <v>19.3</v>
      </c>
      <c r="I2" s="9">
        <v>1</v>
      </c>
      <c r="J2" s="9">
        <v>3.5</v>
      </c>
      <c r="K2" s="9">
        <v>35.79</v>
      </c>
      <c r="L2" s="9"/>
    </row>
    <row r="3" spans="1:12" x14ac:dyDescent="0.3">
      <c r="A3" s="9" t="s">
        <v>46</v>
      </c>
      <c r="B3" s="9">
        <v>0.54</v>
      </c>
      <c r="C3" s="9" t="s">
        <v>39</v>
      </c>
      <c r="D3" s="9" t="s">
        <v>17</v>
      </c>
      <c r="E3" s="9" t="s">
        <v>39</v>
      </c>
      <c r="F3" s="9" t="s">
        <v>39</v>
      </c>
      <c r="G3" s="9">
        <v>1.21</v>
      </c>
      <c r="H3" s="9">
        <v>19</v>
      </c>
      <c r="I3" s="9">
        <v>1</v>
      </c>
      <c r="J3" s="13">
        <v>0.05</v>
      </c>
      <c r="K3" s="13">
        <v>0.36430000000000001</v>
      </c>
    </row>
  </sheetData>
  <phoneticPr fontId="4"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workbookViewId="0">
      <selection activeCell="B3" sqref="B3:K3"/>
    </sheetView>
  </sheetViews>
  <sheetFormatPr defaultRowHeight="16.5" x14ac:dyDescent="0.3"/>
  <cols>
    <col min="1" max="1" width="15" customWidth="1"/>
    <col min="2" max="2" width="20.25" customWidth="1"/>
    <col min="3" max="3" width="25.75" customWidth="1"/>
    <col min="4" max="4" width="30.375" customWidth="1"/>
    <col min="5" max="5" width="14.375" customWidth="1"/>
    <col min="6" max="6" width="22.625" customWidth="1"/>
    <col min="7" max="7" width="18.75" customWidth="1"/>
    <col min="8" max="8" width="24.125" customWidth="1"/>
    <col min="9" max="9" width="22.625" customWidth="1"/>
    <col min="10" max="10" width="16.875" customWidth="1"/>
    <col min="11" max="11" width="19.625" customWidth="1"/>
    <col min="12" max="12" width="23" customWidth="1"/>
  </cols>
  <sheetData>
    <row r="1" spans="1:12" s="8" customFormat="1" ht="46.5" customHeight="1" x14ac:dyDescent="0.3">
      <c r="A1" s="6" t="s">
        <v>0</v>
      </c>
      <c r="B1" s="6" t="s">
        <v>23</v>
      </c>
      <c r="C1" s="6" t="s">
        <v>24</v>
      </c>
      <c r="D1" s="6" t="s">
        <v>25</v>
      </c>
      <c r="E1" s="6" t="s">
        <v>1</v>
      </c>
      <c r="F1" s="6" t="s">
        <v>12</v>
      </c>
      <c r="G1" s="6" t="s">
        <v>26</v>
      </c>
      <c r="H1" s="6" t="s">
        <v>27</v>
      </c>
      <c r="I1" s="6" t="s">
        <v>28</v>
      </c>
      <c r="J1" s="7" t="s">
        <v>1</v>
      </c>
      <c r="K1" s="7" t="s">
        <v>13</v>
      </c>
      <c r="L1" s="7" t="s">
        <v>5</v>
      </c>
    </row>
    <row r="2" spans="1:12" x14ac:dyDescent="0.3">
      <c r="A2" s="9" t="s">
        <v>30</v>
      </c>
      <c r="B2" s="9">
        <v>0.6</v>
      </c>
      <c r="C2" s="9" t="s">
        <v>17</v>
      </c>
      <c r="D2" s="9" t="s">
        <v>17</v>
      </c>
      <c r="E2" s="9" t="s">
        <v>17</v>
      </c>
      <c r="F2" s="9" t="s">
        <v>17</v>
      </c>
      <c r="G2" s="9">
        <v>1.35</v>
      </c>
      <c r="H2" s="9">
        <v>18</v>
      </c>
      <c r="I2" s="9">
        <v>1</v>
      </c>
      <c r="J2" s="9">
        <v>10</v>
      </c>
      <c r="K2" s="9">
        <v>38.57</v>
      </c>
      <c r="L2" s="9"/>
    </row>
    <row r="3" spans="1:12" x14ac:dyDescent="0.3">
      <c r="A3" s="9" t="s">
        <v>45</v>
      </c>
      <c r="B3" s="9">
        <v>0.6</v>
      </c>
      <c r="C3" s="9" t="s">
        <v>39</v>
      </c>
      <c r="D3" s="9" t="s">
        <v>17</v>
      </c>
      <c r="E3" s="9" t="s">
        <v>39</v>
      </c>
      <c r="F3" s="9" t="s">
        <v>39</v>
      </c>
      <c r="G3" s="9">
        <v>1.35</v>
      </c>
      <c r="H3" s="9">
        <v>18</v>
      </c>
      <c r="I3" s="9">
        <v>1</v>
      </c>
      <c r="J3" s="13">
        <v>0.1</v>
      </c>
      <c r="K3" s="13">
        <v>0.38569999999999999</v>
      </c>
    </row>
  </sheetData>
  <phoneticPr fontId="4"/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workbookViewId="0">
      <selection activeCell="F14" sqref="F14"/>
    </sheetView>
  </sheetViews>
  <sheetFormatPr defaultRowHeight="16.5" x14ac:dyDescent="0.3"/>
  <cols>
    <col min="1" max="1" width="15" customWidth="1"/>
    <col min="2" max="2" width="20.25" customWidth="1"/>
    <col min="3" max="3" width="25.75" customWidth="1"/>
    <col min="4" max="4" width="30.375" customWidth="1"/>
    <col min="5" max="5" width="14.375" customWidth="1"/>
    <col min="6" max="6" width="22.625" customWidth="1"/>
    <col min="7" max="7" width="18.75" customWidth="1"/>
    <col min="8" max="8" width="24.125" customWidth="1"/>
    <col min="9" max="9" width="22.625" customWidth="1"/>
    <col min="10" max="10" width="16.875" customWidth="1"/>
    <col min="11" max="11" width="19.625" customWidth="1"/>
    <col min="12" max="12" width="23" customWidth="1"/>
  </cols>
  <sheetData>
    <row r="1" spans="1:12" s="8" customFormat="1" ht="46.5" customHeight="1" x14ac:dyDescent="0.3">
      <c r="A1" s="6" t="s">
        <v>0</v>
      </c>
      <c r="B1" s="6" t="s">
        <v>23</v>
      </c>
      <c r="C1" s="6" t="s">
        <v>24</v>
      </c>
      <c r="D1" s="6" t="s">
        <v>25</v>
      </c>
      <c r="E1" s="6" t="s">
        <v>1</v>
      </c>
      <c r="F1" s="6" t="s">
        <v>12</v>
      </c>
      <c r="G1" s="6" t="s">
        <v>26</v>
      </c>
      <c r="H1" s="6" t="s">
        <v>27</v>
      </c>
      <c r="I1" s="6" t="s">
        <v>28</v>
      </c>
      <c r="J1" s="7" t="s">
        <v>1</v>
      </c>
      <c r="K1" s="7" t="s">
        <v>13</v>
      </c>
      <c r="L1" s="7" t="s">
        <v>5</v>
      </c>
    </row>
    <row r="2" spans="1:12" x14ac:dyDescent="0.3">
      <c r="A2" s="9" t="s">
        <v>30</v>
      </c>
      <c r="B2" s="9">
        <v>0.6</v>
      </c>
      <c r="C2" s="9" t="s">
        <v>17</v>
      </c>
      <c r="D2" s="9" t="s">
        <v>17</v>
      </c>
      <c r="E2" s="9" t="s">
        <v>17</v>
      </c>
      <c r="F2" s="9" t="s">
        <v>17</v>
      </c>
      <c r="G2" s="9">
        <v>1.35</v>
      </c>
      <c r="H2" s="9">
        <v>18</v>
      </c>
      <c r="I2" s="9">
        <v>1</v>
      </c>
      <c r="J2" s="9">
        <v>10</v>
      </c>
      <c r="K2" s="9">
        <v>38.57</v>
      </c>
    </row>
    <row r="3" spans="1:12" x14ac:dyDescent="0.3">
      <c r="A3" s="9" t="s">
        <v>45</v>
      </c>
      <c r="B3" s="9">
        <v>0.6</v>
      </c>
      <c r="C3" s="9" t="s">
        <v>39</v>
      </c>
      <c r="D3" s="9" t="s">
        <v>17</v>
      </c>
      <c r="E3" s="9" t="s">
        <v>39</v>
      </c>
      <c r="F3" s="9" t="s">
        <v>39</v>
      </c>
      <c r="G3" s="9">
        <v>1.35</v>
      </c>
      <c r="H3" s="9">
        <v>18</v>
      </c>
      <c r="I3" s="9">
        <v>1</v>
      </c>
      <c r="J3" s="13">
        <v>0.1</v>
      </c>
      <c r="K3" s="13">
        <v>0.38569999999999999</v>
      </c>
    </row>
  </sheetData>
  <phoneticPr fontId="4"/>
  <pageMargins left="0.7" right="0.7" top="0.75" bottom="0.75" header="0.3" footer="0.3"/>
  <pageSetup paperSize="9" orientation="portrait" horizontalDpi="300" verticalDpi="30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workbookViewId="0">
      <selection activeCell="C2" sqref="C2:F2"/>
    </sheetView>
  </sheetViews>
  <sheetFormatPr defaultRowHeight="16.5" x14ac:dyDescent="0.3"/>
  <cols>
    <col min="2" max="2" width="17" bestFit="1" customWidth="1"/>
    <col min="3" max="3" width="18.25" bestFit="1" customWidth="1"/>
    <col min="4" max="4" width="15.75" bestFit="1" customWidth="1"/>
    <col min="5" max="5" width="8.5" bestFit="1" customWidth="1"/>
    <col min="6" max="6" width="14.5" bestFit="1" customWidth="1"/>
    <col min="7" max="7" width="17" bestFit="1" customWidth="1"/>
    <col min="8" max="8" width="18.25" bestFit="1" customWidth="1"/>
    <col min="9" max="9" width="15.75" bestFit="1" customWidth="1"/>
    <col min="10" max="10" width="8.5" bestFit="1" customWidth="1"/>
    <col min="11" max="11" width="15.75" bestFit="1" customWidth="1"/>
    <col min="12" max="12" width="9.625" bestFit="1" customWidth="1"/>
  </cols>
  <sheetData>
    <row r="1" spans="1:12" s="8" customFormat="1" ht="67.5" customHeight="1" x14ac:dyDescent="0.3">
      <c r="A1" s="6" t="s">
        <v>0</v>
      </c>
      <c r="B1" s="6" t="s">
        <v>23</v>
      </c>
      <c r="C1" s="6" t="s">
        <v>24</v>
      </c>
      <c r="D1" s="6" t="s">
        <v>25</v>
      </c>
      <c r="E1" s="6" t="s">
        <v>1</v>
      </c>
      <c r="F1" s="6" t="s">
        <v>12</v>
      </c>
      <c r="G1" s="6" t="s">
        <v>26</v>
      </c>
      <c r="H1" s="6" t="s">
        <v>27</v>
      </c>
      <c r="I1" s="6" t="s">
        <v>28</v>
      </c>
      <c r="J1" s="7" t="s">
        <v>1</v>
      </c>
      <c r="K1" s="7" t="s">
        <v>48</v>
      </c>
      <c r="L1" s="7" t="s">
        <v>5</v>
      </c>
    </row>
    <row r="2" spans="1:12" x14ac:dyDescent="0.3">
      <c r="A2" t="s">
        <v>49</v>
      </c>
      <c r="B2" s="9">
        <v>0.68</v>
      </c>
      <c r="C2" s="9" t="s">
        <v>50</v>
      </c>
      <c r="D2" s="9" t="s">
        <v>50</v>
      </c>
      <c r="E2" s="9" t="s">
        <v>50</v>
      </c>
      <c r="F2" s="9" t="s">
        <v>50</v>
      </c>
      <c r="G2" s="9">
        <v>1.39</v>
      </c>
      <c r="H2" s="9">
        <v>2.5</v>
      </c>
      <c r="I2" s="9">
        <v>1</v>
      </c>
      <c r="J2" s="13">
        <v>0.44440000000000002</v>
      </c>
      <c r="K2" s="13">
        <v>0.4</v>
      </c>
    </row>
    <row r="4" spans="1:12" ht="27.75" customHeight="1" x14ac:dyDescent="0.3">
      <c r="A4" s="17" t="s">
        <v>51</v>
      </c>
      <c r="B4" s="17"/>
      <c r="C4" s="17"/>
      <c r="D4" s="17"/>
      <c r="E4" s="17"/>
    </row>
    <row r="8" spans="1:12" x14ac:dyDescent="0.3">
      <c r="J8" s="16"/>
    </row>
  </sheetData>
  <mergeCells count="1">
    <mergeCell ref="A4:E4"/>
  </mergeCells>
  <phoneticPr fontId="6" type="noConversion"/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"/>
  <sheetViews>
    <sheetView workbookViewId="0">
      <selection activeCell="C2" sqref="C2:F2"/>
    </sheetView>
  </sheetViews>
  <sheetFormatPr defaultRowHeight="16.5" x14ac:dyDescent="0.3"/>
  <cols>
    <col min="2" max="2" width="17" bestFit="1" customWidth="1"/>
    <col min="3" max="3" width="18.25" bestFit="1" customWidth="1"/>
    <col min="4" max="4" width="15.75" bestFit="1" customWidth="1"/>
    <col min="5" max="5" width="8.5" bestFit="1" customWidth="1"/>
    <col min="6" max="6" width="14.5" bestFit="1" customWidth="1"/>
    <col min="7" max="7" width="17" bestFit="1" customWidth="1"/>
    <col min="8" max="8" width="18.25" bestFit="1" customWidth="1"/>
    <col min="9" max="9" width="15.75" bestFit="1" customWidth="1"/>
    <col min="10" max="10" width="8.5" bestFit="1" customWidth="1"/>
    <col min="11" max="11" width="13.25" bestFit="1" customWidth="1"/>
  </cols>
  <sheetData>
    <row r="1" spans="1:12" s="8" customFormat="1" ht="67.5" customHeight="1" x14ac:dyDescent="0.3">
      <c r="A1" s="6" t="s">
        <v>0</v>
      </c>
      <c r="B1" s="6" t="s">
        <v>23</v>
      </c>
      <c r="C1" s="6" t="s">
        <v>24</v>
      </c>
      <c r="D1" s="6" t="s">
        <v>25</v>
      </c>
      <c r="E1" s="6" t="s">
        <v>1</v>
      </c>
      <c r="F1" s="6" t="s">
        <v>12</v>
      </c>
      <c r="G1" s="6" t="s">
        <v>26</v>
      </c>
      <c r="H1" s="6" t="s">
        <v>27</v>
      </c>
      <c r="I1" s="6" t="s">
        <v>28</v>
      </c>
      <c r="J1" s="7" t="s">
        <v>1</v>
      </c>
      <c r="K1" s="7" t="s">
        <v>48</v>
      </c>
      <c r="L1" s="7" t="s">
        <v>5</v>
      </c>
    </row>
    <row r="2" spans="1:12" x14ac:dyDescent="0.3">
      <c r="A2" t="s">
        <v>49</v>
      </c>
      <c r="B2" s="9">
        <v>0.82</v>
      </c>
      <c r="C2" s="9" t="s">
        <v>50</v>
      </c>
      <c r="D2" s="9" t="s">
        <v>50</v>
      </c>
      <c r="E2" s="9" t="s">
        <v>50</v>
      </c>
      <c r="F2" s="9" t="s">
        <v>50</v>
      </c>
      <c r="G2" s="9">
        <v>1.61</v>
      </c>
      <c r="H2" s="9">
        <v>0.5</v>
      </c>
      <c r="I2" s="9">
        <v>1</v>
      </c>
      <c r="J2" s="13">
        <v>0.88890000000000002</v>
      </c>
      <c r="K2" s="13">
        <f>5/7.5</f>
        <v>0.66666666666666663</v>
      </c>
    </row>
    <row r="4" spans="1:12" ht="26.25" customHeight="1" x14ac:dyDescent="0.3">
      <c r="A4" s="17" t="s">
        <v>51</v>
      </c>
      <c r="B4" s="17"/>
      <c r="C4" s="17"/>
      <c r="D4" s="17"/>
      <c r="E4" s="17"/>
    </row>
  </sheetData>
  <mergeCells count="1">
    <mergeCell ref="A4:E4"/>
  </mergeCells>
  <phoneticPr fontId="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21</vt:i4>
      </vt:variant>
    </vt:vector>
  </HeadingPairs>
  <TitlesOfParts>
    <vt:vector size="21" baseType="lpstr">
      <vt:lpstr>Version Control</vt:lpstr>
      <vt:lpstr>DL Scenario 1</vt:lpstr>
      <vt:lpstr>DL Scenario 2</vt:lpstr>
      <vt:lpstr>DL Scenario 3</vt:lpstr>
      <vt:lpstr>DL Scenario 4</vt:lpstr>
      <vt:lpstr>DL Scenario 5</vt:lpstr>
      <vt:lpstr>DL Scenario 6</vt:lpstr>
      <vt:lpstr>DL Scenario 7</vt:lpstr>
      <vt:lpstr>DL Scenario 8</vt:lpstr>
      <vt:lpstr>DL Scenario 9</vt:lpstr>
      <vt:lpstr>DL Scenario 10</vt:lpstr>
      <vt:lpstr>DL Scenario 11</vt:lpstr>
      <vt:lpstr>DL Scenario 12</vt:lpstr>
      <vt:lpstr>DL Scenario 13</vt:lpstr>
      <vt:lpstr>DL Scenario 14</vt:lpstr>
      <vt:lpstr>DL Scenario 15</vt:lpstr>
      <vt:lpstr>DL Scenario 16</vt:lpstr>
      <vt:lpstr>DL Scenario 17</vt:lpstr>
      <vt:lpstr>DL Scenario 18</vt:lpstr>
      <vt:lpstr>DL Scenario 19</vt:lpstr>
      <vt:lpstr>DL Scenario 20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Qualcomm User</dc:creator>
  <cp:lastModifiedBy>LGE</cp:lastModifiedBy>
  <dcterms:created xsi:type="dcterms:W3CDTF">2019-02-18T06:05:45Z</dcterms:created>
  <dcterms:modified xsi:type="dcterms:W3CDTF">2019-02-21T07:42:40Z</dcterms:modified>
</cp:coreProperties>
</file>