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hin Horng\Sony\3GPP\RAN1\20190225-0301 - RAN1#96\Discussions\Rel-16 eURLLC - UE Processing Time\"/>
    </mc:Choice>
  </mc:AlternateContent>
  <bookViews>
    <workbookView xWindow="0" yWindow="0" windowWidth="37248" windowHeight="16068"/>
  </bookViews>
  <sheets>
    <sheet name="Version Control" sheetId="21" r:id="rId1"/>
    <sheet name="DL Scenario 1" sheetId="1" r:id="rId2"/>
    <sheet name="DL Scenario 2" sheetId="3" r:id="rId3"/>
    <sheet name="DL Scenario 3" sheetId="4" r:id="rId4"/>
    <sheet name="DL Scenario 4" sheetId="5" r:id="rId5"/>
    <sheet name="DL Scenario 5" sheetId="6" r:id="rId6"/>
    <sheet name="DL Scenario 6" sheetId="7" r:id="rId7"/>
    <sheet name="DL Scenario 7" sheetId="8" r:id="rId8"/>
    <sheet name="DL Scenario 8" sheetId="9" r:id="rId9"/>
    <sheet name="DL Scenario 9" sheetId="10" r:id="rId10"/>
    <sheet name="DL Scenario 10" sheetId="11" r:id="rId11"/>
    <sheet name="DL Scenario 11" sheetId="12" r:id="rId12"/>
    <sheet name="DL Scenario 12" sheetId="13" r:id="rId13"/>
    <sheet name="DL Scenario 13" sheetId="14" r:id="rId14"/>
    <sheet name="DL Scenario 14" sheetId="15" r:id="rId15"/>
    <sheet name="DL Scenario 15" sheetId="16" r:id="rId16"/>
    <sheet name="DL Scenario 16" sheetId="17" r:id="rId17"/>
    <sheet name="DL Scenario 17" sheetId="18" r:id="rId18"/>
    <sheet name="DL Scenario 18" sheetId="19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3" l="1"/>
  <c r="J4" i="12"/>
  <c r="J4" i="5"/>
  <c r="J4" i="4"/>
  <c r="J4" i="3"/>
  <c r="J4" i="1"/>
  <c r="I2" i="13" l="1"/>
  <c r="K2" i="12"/>
  <c r="I2" i="12"/>
  <c r="K2" i="11"/>
  <c r="J2" i="11"/>
  <c r="I2" i="11"/>
  <c r="J2" i="10"/>
  <c r="I2" i="10"/>
  <c r="K2" i="5"/>
  <c r="J2" i="5"/>
  <c r="I2" i="5"/>
  <c r="K2" i="4"/>
  <c r="J2" i="4"/>
  <c r="I2" i="4"/>
  <c r="I2" i="3"/>
  <c r="I2" i="1"/>
</calcChain>
</file>

<file path=xl/sharedStrings.xml><?xml version="1.0" encoding="utf-8"?>
<sst xmlns="http://schemas.openxmlformats.org/spreadsheetml/2006/main" count="520" uniqueCount="37">
  <si>
    <t>Company</t>
  </si>
  <si>
    <t>Reduction in UE's N1 (%)</t>
  </si>
  <si>
    <t>v00</t>
  </si>
  <si>
    <t>Date</t>
  </si>
  <si>
    <t>Version</t>
  </si>
  <si>
    <t>Supporting Cap3 for DL?</t>
  </si>
  <si>
    <t>1tx under Rel. 15 N1/N2 &amp;1ms?</t>
  </si>
  <si>
    <t>2tx under Rel. 15 N1/N2 &amp;1ms?</t>
  </si>
  <si>
    <t>If no, Rel. 16 N1 to complete 1tx in 1ms?</t>
  </si>
  <si>
    <t>If no, Rel. 16 N1 to complete 2tx in 1ms?</t>
  </si>
  <si>
    <t xml:space="preserve">If Rel. 16 N1 added, latency reduction for completing 2tx (%) </t>
  </si>
  <si>
    <t xml:space="preserve">If Rel. 16 N1 added, latency reduction for completing 1tx (%) </t>
  </si>
  <si>
    <t>Reduction in gNB's proc. Time (%), N2/2+X</t>
  </si>
  <si>
    <t>Reduction in gNB's proc. Time (%) 3/4*N2+X</t>
  </si>
  <si>
    <t>v01</t>
  </si>
  <si>
    <t>Hw/HiSi Scen 1-12</t>
  </si>
  <si>
    <t>HW/HiSi</t>
  </si>
  <si>
    <t>n.a.</t>
  </si>
  <si>
    <t>No</t>
  </si>
  <si>
    <t>Hw/HiSi</t>
  </si>
  <si>
    <t>n.a</t>
  </si>
  <si>
    <t>no</t>
  </si>
  <si>
    <t>not possible</t>
  </si>
  <si>
    <t>latency for 1tx under Rel. 15 N1/N2 &amp;1ms? (in ms)</t>
  </si>
  <si>
    <t>If more than 1ms, Rel. 16 N1 to complete 1tx in 1ms?</t>
  </si>
  <si>
    <t>If Rel. 16 N1 added, latency for 1tx? (in ms)</t>
  </si>
  <si>
    <t>latency for 2tx under Rel. 15 N1/N2 &amp;1ms? (in ms)</t>
  </si>
  <si>
    <t>If more than 1ms, Rel. 16 N1 to complete 2tx in 1ms?</t>
  </si>
  <si>
    <t xml:space="preserve">If Rel. 16 N1 added, latency for 2tx? (in ms) </t>
  </si>
  <si>
    <t>n.a.</t>
    <phoneticPr fontId="4"/>
  </si>
  <si>
    <t>Sharp</t>
    <phoneticPr fontId="4"/>
  </si>
  <si>
    <t>v02</t>
    <phoneticPr fontId="4"/>
  </si>
  <si>
    <t>Sharp Scen 1-18</t>
    <phoneticPr fontId="4"/>
  </si>
  <si>
    <t>v03</t>
  </si>
  <si>
    <t>Sony Scen 1-12</t>
  </si>
  <si>
    <t>Sony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</si>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</sst>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6" sqref="C6"/>
    </sheetView>
  </sheetViews>
  <sheetFormatPr defaultRowHeight="14.4"/>
  <cols>
    <col min="1" max="1" width="19.21875" customWidth="1"/>
    <col min="2" max="2" width="21.88671875" customWidth="1"/>
    <col min="3" max="3" width="21.21875" customWidth="1"/>
  </cols>
  <sheetData>
    <row r="1" spans="1:3">
      <c r="A1" s="1" t="s">
        <v>3</v>
      </c>
      <c r="B1" s="2" t="s">
        <v>4</v>
      </c>
      <c r="C1" s="2" t="s">
        <v>0</v>
      </c>
    </row>
    <row r="2" spans="1:3">
      <c r="A2" s="3"/>
      <c r="B2" s="4" t="s">
        <v>2</v>
      </c>
      <c r="C2" s="4"/>
    </row>
    <row r="3" spans="1:3">
      <c r="A3" s="3">
        <v>43515</v>
      </c>
      <c r="B3" s="4" t="s">
        <v>14</v>
      </c>
      <c r="C3" s="4" t="s">
        <v>15</v>
      </c>
    </row>
    <row r="4" spans="1:3">
      <c r="A4" s="3">
        <v>43516</v>
      </c>
      <c r="B4" s="4" t="s">
        <v>31</v>
      </c>
      <c r="C4" s="4" t="s">
        <v>32</v>
      </c>
    </row>
    <row r="5" spans="1:3">
      <c r="A5" s="3">
        <v>43516</v>
      </c>
      <c r="B5" s="5" t="s">
        <v>33</v>
      </c>
      <c r="C5" s="5" t="s">
        <v>34</v>
      </c>
    </row>
  </sheetData>
  <phoneticPr fontId="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K4" sqref="K4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0.53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21</v>
      </c>
      <c r="H2" s="9">
        <v>8</v>
      </c>
      <c r="I2" s="10">
        <f>(1.1-0.97)/1.1*100</f>
        <v>11.818181818181827</v>
      </c>
      <c r="J2" s="10">
        <f>1/9*100</f>
        <v>11.111111111111111</v>
      </c>
      <c r="K2" s="9">
        <v>18</v>
      </c>
      <c r="L2" s="9" t="s">
        <v>18</v>
      </c>
    </row>
    <row r="3" spans="1:12">
      <c r="A3" s="9" t="s">
        <v>30</v>
      </c>
      <c r="B3" s="9">
        <v>0.53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1.1000000000000001</v>
      </c>
      <c r="H3" s="9">
        <v>8.6</v>
      </c>
      <c r="I3" s="9">
        <v>1</v>
      </c>
      <c r="J3" s="9">
        <v>4.4400000000000004</v>
      </c>
      <c r="K3" s="9">
        <v>14.69</v>
      </c>
      <c r="L3" s="9"/>
    </row>
    <row r="4" spans="1:12">
      <c r="A4" s="9" t="s">
        <v>35</v>
      </c>
      <c r="B4" s="9">
        <v>0.52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1.0900000000000001</v>
      </c>
      <c r="H4" s="9">
        <v>9</v>
      </c>
      <c r="I4" s="9">
        <v>1</v>
      </c>
      <c r="J4" s="14">
        <v>0</v>
      </c>
      <c r="K4" s="13">
        <v>0.12239999999999999</v>
      </c>
      <c r="L4" s="9" t="s">
        <v>18</v>
      </c>
    </row>
  </sheetData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K4" sqref="K4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0.49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18</v>
      </c>
      <c r="H2" s="9">
        <v>8.5</v>
      </c>
      <c r="I2" s="10">
        <f>(1.03-0.94)/1.03*100</f>
        <v>8.7378640776699097</v>
      </c>
      <c r="J2" s="10">
        <f>0.5/9*100</f>
        <v>5.5555555555555554</v>
      </c>
      <c r="K2" s="9">
        <f>15</f>
        <v>15</v>
      </c>
      <c r="L2" s="9" t="s">
        <v>18</v>
      </c>
    </row>
    <row r="3" spans="1:12">
      <c r="A3" s="9" t="s">
        <v>30</v>
      </c>
      <c r="B3" s="9">
        <v>0.49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1.03</v>
      </c>
      <c r="H3" s="9">
        <v>9</v>
      </c>
      <c r="I3" s="9">
        <v>0.97</v>
      </c>
      <c r="J3" s="9">
        <v>0</v>
      </c>
      <c r="K3" s="9">
        <v>12.24</v>
      </c>
      <c r="L3" s="9"/>
    </row>
    <row r="4" spans="1:12">
      <c r="A4" s="9" t="s">
        <v>35</v>
      </c>
      <c r="B4" s="9">
        <v>0.48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1.02</v>
      </c>
      <c r="H4" s="9">
        <v>9</v>
      </c>
      <c r="I4" s="9">
        <v>0.96</v>
      </c>
      <c r="J4" s="14">
        <v>0</v>
      </c>
      <c r="K4" s="13">
        <v>0.12239999999999999</v>
      </c>
      <c r="L4" s="9" t="s">
        <v>18</v>
      </c>
    </row>
  </sheetData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L5" sqref="L5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6</v>
      </c>
      <c r="C1" s="6" t="s">
        <v>8</v>
      </c>
      <c r="D1" s="6" t="s">
        <v>11</v>
      </c>
      <c r="E1" s="6" t="s">
        <v>1</v>
      </c>
      <c r="F1" s="6" t="s">
        <v>12</v>
      </c>
      <c r="G1" s="6" t="s">
        <v>7</v>
      </c>
      <c r="H1" s="6" t="s">
        <v>9</v>
      </c>
      <c r="I1" s="6" t="s">
        <v>10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0.63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21</v>
      </c>
      <c r="H2" s="9">
        <v>4.5</v>
      </c>
      <c r="I2" s="10">
        <f>(1.2-0.98)/1.2</f>
        <v>0.18333333333333332</v>
      </c>
      <c r="J2" s="9">
        <v>50</v>
      </c>
      <c r="K2" s="9">
        <f>(34+43)/2</f>
        <v>38.5</v>
      </c>
      <c r="L2" s="9" t="s">
        <v>18</v>
      </c>
    </row>
    <row r="3" spans="1:12">
      <c r="A3" s="9" t="s">
        <v>30</v>
      </c>
      <c r="B3" s="9">
        <v>0.63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1.21</v>
      </c>
      <c r="H3" s="9">
        <v>4.5999999999999996</v>
      </c>
      <c r="I3" s="9">
        <v>1</v>
      </c>
      <c r="J3" s="9">
        <v>48.89</v>
      </c>
      <c r="K3" s="9">
        <v>39.18</v>
      </c>
      <c r="L3" s="9"/>
    </row>
    <row r="4" spans="1:12">
      <c r="A4" s="9" t="s">
        <v>35</v>
      </c>
      <c r="B4" s="9">
        <v>0.64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1.39</v>
      </c>
      <c r="H4" s="9">
        <v>4</v>
      </c>
      <c r="I4" s="9">
        <v>0.98</v>
      </c>
      <c r="J4" s="12">
        <f>(9-4)/9</f>
        <v>0.55555555555555558</v>
      </c>
      <c r="K4" s="13">
        <v>0.42859999999999998</v>
      </c>
      <c r="L4" s="9" t="s">
        <v>36</v>
      </c>
    </row>
  </sheetData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H21" sqref="H21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21</v>
      </c>
      <c r="H2" s="9">
        <v>6</v>
      </c>
      <c r="I2" s="11">
        <f>(1.17-0.99)/1.17*100</f>
        <v>15.38461538461538</v>
      </c>
      <c r="J2" s="9">
        <v>33.299999999999997</v>
      </c>
      <c r="K2" s="9">
        <v>29.5</v>
      </c>
      <c r="L2" s="9" t="s">
        <v>18</v>
      </c>
    </row>
    <row r="3" spans="1:12">
      <c r="A3" s="9" t="s">
        <v>30</v>
      </c>
      <c r="B3" s="9">
        <v>0.6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1.17</v>
      </c>
      <c r="H3" s="9">
        <v>6</v>
      </c>
      <c r="I3" s="9">
        <v>1</v>
      </c>
      <c r="J3" s="9">
        <v>33.33</v>
      </c>
      <c r="K3" s="9">
        <v>30.61</v>
      </c>
      <c r="L3" s="9"/>
    </row>
    <row r="4" spans="1:12">
      <c r="A4" s="9" t="s">
        <v>35</v>
      </c>
      <c r="B4" s="9">
        <v>0.61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1.21</v>
      </c>
      <c r="H4" s="9">
        <v>6</v>
      </c>
      <c r="I4" s="9">
        <v>1</v>
      </c>
      <c r="J4" s="12">
        <f>(9-6)/9</f>
        <v>0.33333333333333331</v>
      </c>
      <c r="K4" s="13">
        <v>0.30609999999999998</v>
      </c>
      <c r="L4" s="9" t="s">
        <v>36</v>
      </c>
    </row>
  </sheetData>
  <phoneticPr fontId="4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>
      <c r="A2" s="9" t="s">
        <v>30</v>
      </c>
      <c r="B2" s="9">
        <v>0.53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1.19</v>
      </c>
      <c r="H2" s="9">
        <v>20</v>
      </c>
      <c r="I2" s="9">
        <v>0.99</v>
      </c>
      <c r="J2" s="9">
        <v>0</v>
      </c>
      <c r="K2" s="9">
        <v>34.29</v>
      </c>
    </row>
  </sheetData>
  <phoneticPr fontId="4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>
      <c r="A2" s="9" t="s">
        <v>30</v>
      </c>
      <c r="B2" s="9">
        <v>0.51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1.17</v>
      </c>
      <c r="H2" s="9">
        <v>20</v>
      </c>
      <c r="I2" s="9">
        <v>0.97</v>
      </c>
      <c r="J2" s="9">
        <v>0</v>
      </c>
      <c r="K2" s="9">
        <v>34.29</v>
      </c>
    </row>
  </sheetData>
  <phoneticPr fontId="4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>
      <c r="A2" s="9" t="s">
        <v>30</v>
      </c>
      <c r="B2" s="9">
        <v>0.54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1.21</v>
      </c>
      <c r="H2" s="9">
        <v>19.3</v>
      </c>
      <c r="I2" s="9">
        <v>1</v>
      </c>
      <c r="J2" s="9">
        <v>3.5</v>
      </c>
      <c r="K2" s="9">
        <v>35.79</v>
      </c>
    </row>
  </sheetData>
  <phoneticPr fontId="4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>
      <c r="A2" s="9" t="s">
        <v>30</v>
      </c>
      <c r="B2" s="9">
        <v>0.54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1.21</v>
      </c>
      <c r="H2" s="9">
        <v>19.3</v>
      </c>
      <c r="I2" s="9">
        <v>1</v>
      </c>
      <c r="J2" s="9">
        <v>3.5</v>
      </c>
      <c r="K2" s="9">
        <v>35.79</v>
      </c>
      <c r="L2" s="9"/>
    </row>
  </sheetData>
  <phoneticPr fontId="4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>
      <c r="A2" s="9" t="s">
        <v>30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1.35</v>
      </c>
      <c r="H2" s="9">
        <v>18</v>
      </c>
      <c r="I2" s="9">
        <v>1</v>
      </c>
      <c r="J2" s="9">
        <v>10</v>
      </c>
      <c r="K2" s="9">
        <v>38.57</v>
      </c>
      <c r="L2" s="9"/>
    </row>
  </sheetData>
  <phoneticPr fontId="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>
      <c r="A2" s="9" t="s">
        <v>30</v>
      </c>
      <c r="B2" s="9">
        <v>0.6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1.35</v>
      </c>
      <c r="H2" s="9">
        <v>18</v>
      </c>
      <c r="I2" s="9">
        <v>1</v>
      </c>
      <c r="J2" s="9">
        <v>10</v>
      </c>
      <c r="K2" s="9">
        <v>38.57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K5" sqref="K5"/>
    </sheetView>
  </sheetViews>
  <sheetFormatPr defaultRowHeight="14.4"/>
  <cols>
    <col min="1" max="1" width="15" customWidth="1"/>
    <col min="2" max="2" width="22.664062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21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67.5" customHeight="1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0.57999999999999996</v>
      </c>
      <c r="C2" s="9" t="s">
        <v>29</v>
      </c>
      <c r="D2" s="9" t="s">
        <v>17</v>
      </c>
      <c r="E2" s="9" t="s">
        <v>17</v>
      </c>
      <c r="F2" s="9" t="s">
        <v>17</v>
      </c>
      <c r="G2" s="9" t="s">
        <v>18</v>
      </c>
      <c r="H2" s="9">
        <v>3</v>
      </c>
      <c r="I2" s="10">
        <f>(1.29-0.95)/1.29*100</f>
        <v>26.356589147286829</v>
      </c>
      <c r="J2" s="11">
        <v>33</v>
      </c>
      <c r="K2" s="11">
        <v>29</v>
      </c>
      <c r="L2" s="9" t="s">
        <v>18</v>
      </c>
    </row>
    <row r="3" spans="1:12">
      <c r="A3" s="9" t="s">
        <v>30</v>
      </c>
      <c r="B3" s="9">
        <v>0.57999999999999996</v>
      </c>
      <c r="C3" s="9" t="s">
        <v>29</v>
      </c>
      <c r="D3" s="9" t="s">
        <v>17</v>
      </c>
      <c r="E3" s="9" t="s">
        <v>17</v>
      </c>
      <c r="F3" s="9" t="s">
        <v>17</v>
      </c>
      <c r="G3" s="9">
        <v>1.29</v>
      </c>
      <c r="H3" s="9">
        <v>3</v>
      </c>
      <c r="I3" s="9">
        <v>0.98</v>
      </c>
      <c r="J3" s="9">
        <v>33.33</v>
      </c>
      <c r="K3" s="9">
        <v>30.61</v>
      </c>
      <c r="L3" s="9"/>
    </row>
    <row r="4" spans="1:12">
      <c r="A4" s="9" t="s">
        <v>35</v>
      </c>
      <c r="B4" s="9">
        <v>0.56999999999999995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1.29</v>
      </c>
      <c r="H4" s="9">
        <v>3</v>
      </c>
      <c r="I4" s="9">
        <v>0.96</v>
      </c>
      <c r="J4" s="12">
        <f>(4.5-H4)/4.5</f>
        <v>0.33333333333333331</v>
      </c>
      <c r="K4" s="13">
        <v>0.30609999999999998</v>
      </c>
      <c r="L4" s="9" t="s">
        <v>36</v>
      </c>
    </row>
    <row r="5" spans="1:12">
      <c r="K5" s="9"/>
    </row>
  </sheetData>
  <phoneticPr fontId="4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E5" sqref="E5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0.51</v>
      </c>
      <c r="C2" s="9" t="s">
        <v>20</v>
      </c>
      <c r="D2" s="9" t="s">
        <v>20</v>
      </c>
      <c r="E2" s="9" t="s">
        <v>17</v>
      </c>
      <c r="F2" s="9" t="s">
        <v>20</v>
      </c>
      <c r="G2" s="9" t="s">
        <v>21</v>
      </c>
      <c r="H2" s="9">
        <v>3.25</v>
      </c>
      <c r="I2" s="10">
        <f>(1.15-0.96)/1.15*100</f>
        <v>16.521739130434778</v>
      </c>
      <c r="J2" s="9">
        <v>27</v>
      </c>
      <c r="K2" s="9">
        <v>27</v>
      </c>
      <c r="L2" s="9" t="s">
        <v>18</v>
      </c>
    </row>
    <row r="3" spans="1:12">
      <c r="A3" s="9" t="s">
        <v>30</v>
      </c>
      <c r="B3" s="9">
        <v>0.51</v>
      </c>
      <c r="C3" s="9" t="s">
        <v>20</v>
      </c>
      <c r="D3" s="9" t="s">
        <v>20</v>
      </c>
      <c r="E3" s="9" t="s">
        <v>17</v>
      </c>
      <c r="F3" s="9" t="s">
        <v>20</v>
      </c>
      <c r="G3" s="9">
        <v>1.1499999999999999</v>
      </c>
      <c r="H3" s="9">
        <v>3.3</v>
      </c>
      <c r="I3" s="9">
        <v>1</v>
      </c>
      <c r="J3" s="9">
        <v>26.67</v>
      </c>
      <c r="K3" s="9">
        <v>26.94</v>
      </c>
      <c r="L3" s="9"/>
    </row>
    <row r="4" spans="1:12">
      <c r="A4" s="9" t="s">
        <v>35</v>
      </c>
      <c r="B4" s="9">
        <v>0.5</v>
      </c>
      <c r="C4" s="9" t="s">
        <v>20</v>
      </c>
      <c r="D4" s="9" t="s">
        <v>20</v>
      </c>
      <c r="E4" s="9" t="s">
        <v>17</v>
      </c>
      <c r="F4" s="9" t="s">
        <v>20</v>
      </c>
      <c r="G4" s="9">
        <v>1.1399999999999999</v>
      </c>
      <c r="H4" s="9">
        <v>4</v>
      </c>
      <c r="I4" s="9">
        <v>1</v>
      </c>
      <c r="J4" s="12">
        <f>(4.5-4)/4.5</f>
        <v>0.1111111111111111</v>
      </c>
      <c r="K4" s="13">
        <v>0.1837</v>
      </c>
      <c r="L4" s="9" t="s">
        <v>36</v>
      </c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H7" sqref="H7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0.72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18</v>
      </c>
      <c r="H2" s="9">
        <v>1</v>
      </c>
      <c r="I2" s="10">
        <f>(1.51-0.99)/1.51*100</f>
        <v>34.437086092715234</v>
      </c>
      <c r="J2" s="11">
        <f>3.5/4.5*100</f>
        <v>77.777777777777786</v>
      </c>
      <c r="K2" s="9">
        <f>(47+60)/2</f>
        <v>53.5</v>
      </c>
      <c r="L2" s="9" t="s">
        <v>18</v>
      </c>
    </row>
    <row r="3" spans="1:12">
      <c r="A3" s="9" t="s">
        <v>30</v>
      </c>
      <c r="B3" s="9">
        <v>0.72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1.51</v>
      </c>
      <c r="H3" s="9">
        <v>0.6</v>
      </c>
      <c r="I3" s="9">
        <v>1</v>
      </c>
      <c r="J3" s="9">
        <v>86.67</v>
      </c>
      <c r="K3" s="9">
        <v>60</v>
      </c>
      <c r="L3" s="9"/>
    </row>
    <row r="4" spans="1:12">
      <c r="A4" s="9" t="s">
        <v>35</v>
      </c>
      <c r="B4" s="9">
        <v>0.71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1.5</v>
      </c>
      <c r="H4" s="9">
        <v>1</v>
      </c>
      <c r="I4" s="9">
        <v>1</v>
      </c>
      <c r="J4" s="12">
        <f>(4.5-1)/4.5</f>
        <v>0.77777777777777779</v>
      </c>
      <c r="K4" s="13">
        <v>0.55100000000000005</v>
      </c>
      <c r="L4" s="9" t="s">
        <v>18</v>
      </c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L4" sqref="L4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0.65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18</v>
      </c>
      <c r="H2" s="9">
        <v>2</v>
      </c>
      <c r="I2" s="11">
        <f>(1.36-0.99)/1.36*100</f>
        <v>27.205882352941181</v>
      </c>
      <c r="J2" s="11">
        <f>2.5/4.5*100</f>
        <v>55.555555555555557</v>
      </c>
      <c r="K2" s="9">
        <f>(37+47)/2</f>
        <v>42</v>
      </c>
      <c r="L2" s="9" t="s">
        <v>18</v>
      </c>
    </row>
    <row r="3" spans="1:12">
      <c r="A3" s="9" t="s">
        <v>30</v>
      </c>
      <c r="B3" s="9">
        <v>0.65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1.37</v>
      </c>
      <c r="H3" s="9">
        <v>2</v>
      </c>
      <c r="I3" s="9">
        <v>1</v>
      </c>
      <c r="J3" s="9">
        <v>55.56</v>
      </c>
      <c r="K3" s="9">
        <v>42.86</v>
      </c>
      <c r="L3" s="9"/>
    </row>
    <row r="4" spans="1:12">
      <c r="A4" s="9" t="s">
        <v>35</v>
      </c>
      <c r="B4" s="9">
        <v>0.64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1.26</v>
      </c>
      <c r="H4" s="9">
        <v>2</v>
      </c>
      <c r="I4" s="9">
        <v>0.96</v>
      </c>
      <c r="J4" s="12">
        <f>(4.5-2)/4.5</f>
        <v>0.55555555555555558</v>
      </c>
      <c r="K4" s="13">
        <v>0.42859999999999998</v>
      </c>
      <c r="L4" s="9" t="s">
        <v>36</v>
      </c>
    </row>
  </sheetData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A5" sqref="A5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0.94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18</v>
      </c>
      <c r="H2" s="9" t="s">
        <v>22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30</v>
      </c>
      <c r="B3" s="9">
        <v>0.94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1.94</v>
      </c>
      <c r="H3" s="9" t="s">
        <v>22</v>
      </c>
      <c r="I3" s="9" t="s">
        <v>17</v>
      </c>
      <c r="J3" s="9" t="s">
        <v>17</v>
      </c>
      <c r="K3" s="9" t="s">
        <v>17</v>
      </c>
      <c r="L3" s="9"/>
    </row>
    <row r="4" spans="1:12">
      <c r="A4" s="9" t="s">
        <v>35</v>
      </c>
      <c r="B4" s="9">
        <v>0.96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1.96</v>
      </c>
      <c r="H4" s="9" t="s">
        <v>22</v>
      </c>
      <c r="I4" s="9" t="s">
        <v>17</v>
      </c>
      <c r="J4" s="9" t="s">
        <v>17</v>
      </c>
      <c r="K4" s="9" t="s">
        <v>17</v>
      </c>
      <c r="L4" s="9" t="s">
        <v>18</v>
      </c>
    </row>
  </sheetData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K5" sqref="K5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0.86</v>
      </c>
      <c r="C2" s="9" t="s">
        <v>17</v>
      </c>
      <c r="D2" s="9" t="s">
        <v>17</v>
      </c>
      <c r="E2" s="9" t="s">
        <v>17</v>
      </c>
      <c r="F2" s="9" t="s">
        <v>17</v>
      </c>
      <c r="G2" s="9" t="s">
        <v>21</v>
      </c>
      <c r="H2" s="9" t="s">
        <v>22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30</v>
      </c>
      <c r="B3" s="9">
        <v>0.87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1.87</v>
      </c>
      <c r="H3" s="9" t="s">
        <v>22</v>
      </c>
      <c r="I3" s="9" t="s">
        <v>17</v>
      </c>
      <c r="J3" s="9" t="s">
        <v>17</v>
      </c>
      <c r="K3" s="9" t="s">
        <v>17</v>
      </c>
      <c r="L3" s="9"/>
    </row>
    <row r="4" spans="1:12">
      <c r="A4" s="9" t="s">
        <v>35</v>
      </c>
      <c r="B4" s="9">
        <v>0.89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1.89</v>
      </c>
      <c r="H4" s="9" t="s">
        <v>22</v>
      </c>
      <c r="I4" s="9" t="s">
        <v>17</v>
      </c>
      <c r="J4" s="9" t="s">
        <v>17</v>
      </c>
      <c r="K4" s="9" t="s">
        <v>17</v>
      </c>
      <c r="L4" s="9" t="s">
        <v>18</v>
      </c>
    </row>
  </sheetData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H4" sqref="H4:L4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>
      <c r="A2" s="9" t="s">
        <v>19</v>
      </c>
      <c r="B2" s="9">
        <v>0.45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0.95</v>
      </c>
      <c r="H2" s="9" t="s">
        <v>17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30</v>
      </c>
      <c r="B3" s="9">
        <v>0.46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0.96</v>
      </c>
      <c r="H3" s="9" t="s">
        <v>17</v>
      </c>
      <c r="I3" s="9" t="s">
        <v>17</v>
      </c>
      <c r="J3" s="9" t="s">
        <v>17</v>
      </c>
      <c r="K3" s="9" t="s">
        <v>17</v>
      </c>
      <c r="L3" s="9" t="s">
        <v>18</v>
      </c>
    </row>
    <row r="4" spans="1:12">
      <c r="A4" s="9" t="s">
        <v>35</v>
      </c>
      <c r="B4" s="9">
        <v>0.45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0.95</v>
      </c>
      <c r="H4" s="9" t="s">
        <v>17</v>
      </c>
      <c r="I4" s="9" t="s">
        <v>17</v>
      </c>
      <c r="J4" s="9" t="s">
        <v>17</v>
      </c>
      <c r="K4" s="9" t="s">
        <v>17</v>
      </c>
      <c r="L4" s="9" t="s">
        <v>18</v>
      </c>
    </row>
  </sheetData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H4" sqref="H4:L4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23</v>
      </c>
      <c r="C1" s="6" t="s">
        <v>24</v>
      </c>
      <c r="D1" s="6" t="s">
        <v>25</v>
      </c>
      <c r="E1" s="6" t="s">
        <v>1</v>
      </c>
      <c r="F1" s="6" t="s">
        <v>12</v>
      </c>
      <c r="G1" s="6" t="s">
        <v>26</v>
      </c>
      <c r="H1" s="6" t="s">
        <v>27</v>
      </c>
      <c r="I1" s="6" t="s">
        <v>28</v>
      </c>
      <c r="J1" s="7" t="s">
        <v>1</v>
      </c>
      <c r="K1" s="7" t="s">
        <v>13</v>
      </c>
      <c r="L1" s="7" t="s">
        <v>5</v>
      </c>
    </row>
    <row r="2" spans="1:12">
      <c r="A2" s="9" t="s">
        <v>16</v>
      </c>
      <c r="B2" s="9">
        <v>0.42</v>
      </c>
      <c r="C2" s="9" t="s">
        <v>17</v>
      </c>
      <c r="D2" s="9" t="s">
        <v>17</v>
      </c>
      <c r="E2" s="9" t="s">
        <v>17</v>
      </c>
      <c r="F2" s="9" t="s">
        <v>17</v>
      </c>
      <c r="G2" s="9">
        <v>0.92</v>
      </c>
      <c r="H2" s="9" t="s">
        <v>17</v>
      </c>
      <c r="I2" s="9" t="s">
        <v>17</v>
      </c>
      <c r="J2" s="9" t="s">
        <v>17</v>
      </c>
      <c r="K2" s="9" t="s">
        <v>17</v>
      </c>
      <c r="L2" s="9" t="s">
        <v>18</v>
      </c>
    </row>
    <row r="3" spans="1:12">
      <c r="A3" s="9" t="s">
        <v>30</v>
      </c>
      <c r="B3" s="9">
        <v>0.42</v>
      </c>
      <c r="C3" s="9" t="s">
        <v>17</v>
      </c>
      <c r="D3" s="9" t="s">
        <v>17</v>
      </c>
      <c r="E3" s="9" t="s">
        <v>17</v>
      </c>
      <c r="F3" s="9" t="s">
        <v>17</v>
      </c>
      <c r="G3" s="9">
        <v>0.92</v>
      </c>
      <c r="H3" s="9" t="s">
        <v>17</v>
      </c>
      <c r="I3" s="9" t="s">
        <v>17</v>
      </c>
      <c r="J3" s="9" t="s">
        <v>17</v>
      </c>
      <c r="K3" s="9" t="s">
        <v>17</v>
      </c>
      <c r="L3" s="9" t="s">
        <v>18</v>
      </c>
    </row>
    <row r="4" spans="1:12">
      <c r="A4" s="9" t="s">
        <v>35</v>
      </c>
      <c r="B4" s="9">
        <v>0.41</v>
      </c>
      <c r="C4" s="9" t="s">
        <v>17</v>
      </c>
      <c r="D4" s="9" t="s">
        <v>17</v>
      </c>
      <c r="E4" s="9" t="s">
        <v>17</v>
      </c>
      <c r="F4" s="9" t="s">
        <v>17</v>
      </c>
      <c r="G4" s="9">
        <v>0.91</v>
      </c>
      <c r="H4" s="9" t="s">
        <v>17</v>
      </c>
      <c r="I4" s="9" t="s">
        <v>17</v>
      </c>
      <c r="J4" s="9" t="s">
        <v>17</v>
      </c>
      <c r="K4" s="9" t="s">
        <v>17</v>
      </c>
      <c r="L4" s="9" t="s">
        <v>18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Version Control</vt:lpstr>
      <vt:lpstr>DL Scenario 1</vt:lpstr>
      <vt:lpstr>DL Scenario 2</vt:lpstr>
      <vt:lpstr>DL Scenario 3</vt:lpstr>
      <vt:lpstr>DL Scenario 4</vt:lpstr>
      <vt:lpstr>DL Scenario 5</vt:lpstr>
      <vt:lpstr>DL Scenario 6</vt:lpstr>
      <vt:lpstr>DL Scenario 7</vt:lpstr>
      <vt:lpstr>DL Scenario 8</vt:lpstr>
      <vt:lpstr>DL Scenario 9</vt:lpstr>
      <vt:lpstr>DL Scenario 10</vt:lpstr>
      <vt:lpstr>DL Scenario 11</vt:lpstr>
      <vt:lpstr>DL Scenario 12</vt:lpstr>
      <vt:lpstr>DL Scenario 13</vt:lpstr>
      <vt:lpstr>DL Scenario 14</vt:lpstr>
      <vt:lpstr>DL Scenario 15</vt:lpstr>
      <vt:lpstr>DL Scenario 16</vt:lpstr>
      <vt:lpstr>DL Scenario 17</vt:lpstr>
      <vt:lpstr>DL Scenario 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Wong, Shin Horng</cp:lastModifiedBy>
  <dcterms:created xsi:type="dcterms:W3CDTF">2019-02-18T06:05:45Z</dcterms:created>
  <dcterms:modified xsi:type="dcterms:W3CDTF">2019-02-20T15:28:22Z</dcterms:modified>
</cp:coreProperties>
</file>